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9 Handlers\2019_11\"/>
    </mc:Choice>
  </mc:AlternateContent>
  <xr:revisionPtr revIDLastSave="0" documentId="8_{D44E0B85-D1C9-4AAF-9965-60A7C22C366D}" xr6:coauthVersionLast="45" xr6:coauthVersionMax="45" xr10:uidLastSave="{00000000-0000-0000-0000-000000000000}"/>
  <bookViews>
    <workbookView xWindow="23880" yWindow="-120" windowWidth="29040" windowHeight="15840" xr2:uid="{38194C84-6909-42CB-B078-3C0A30A33150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7" i="3" l="1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C26" i="3"/>
  <c r="AC24" i="3"/>
  <c r="AC22" i="3"/>
  <c r="AC20" i="3"/>
  <c r="AC18" i="3"/>
  <c r="B17" i="3"/>
  <c r="B19" i="3" s="1"/>
  <c r="B21" i="3" s="1"/>
  <c r="B23" i="3" s="1"/>
  <c r="B25" i="3" s="1"/>
  <c r="B27" i="3" s="1"/>
  <c r="AC16" i="3"/>
  <c r="AC14" i="3"/>
  <c r="AC12" i="3"/>
  <c r="AC10" i="3"/>
  <c r="AC8" i="3"/>
  <c r="AC6" i="3"/>
  <c r="AB5" i="3"/>
  <c r="AC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C4" i="3"/>
  <c r="AB27" i="2"/>
  <c r="AB28" i="2" s="1"/>
  <c r="AA27" i="2"/>
  <c r="AA28" i="2" s="1"/>
  <c r="Z27" i="2"/>
  <c r="Y27" i="2"/>
  <c r="X27" i="2"/>
  <c r="X28" i="2" s="1"/>
  <c r="W27" i="2"/>
  <c r="W28" i="2" s="1"/>
  <c r="V27" i="2"/>
  <c r="U27" i="2"/>
  <c r="T27" i="2"/>
  <c r="T28" i="2" s="1"/>
  <c r="S27" i="2"/>
  <c r="S28" i="2" s="1"/>
  <c r="R27" i="2"/>
  <c r="Q27" i="2"/>
  <c r="P27" i="2"/>
  <c r="P28" i="2" s="1"/>
  <c r="O27" i="2"/>
  <c r="O28" i="2" s="1"/>
  <c r="N27" i="2"/>
  <c r="M27" i="2"/>
  <c r="L27" i="2"/>
  <c r="L28" i="2" s="1"/>
  <c r="K27" i="2"/>
  <c r="K28" i="2" s="1"/>
  <c r="I27" i="2"/>
  <c r="H27" i="2"/>
  <c r="AC26" i="2"/>
  <c r="J26" i="2"/>
  <c r="AC24" i="2"/>
  <c r="AC22" i="2"/>
  <c r="AC20" i="2"/>
  <c r="B19" i="2"/>
  <c r="B21" i="2" s="1"/>
  <c r="B23" i="2" s="1"/>
  <c r="B25" i="2" s="1"/>
  <c r="B27" i="2" s="1"/>
  <c r="AC18" i="2"/>
  <c r="AC16" i="2"/>
  <c r="AC14" i="2"/>
  <c r="AC12" i="2"/>
  <c r="AC10" i="2"/>
  <c r="AC8" i="2"/>
  <c r="AC6" i="2"/>
  <c r="AB5" i="2"/>
  <c r="AC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C4" i="2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I28" i="1" s="1"/>
  <c r="H27" i="1"/>
  <c r="AC26" i="1"/>
  <c r="J26" i="1"/>
  <c r="F26" i="1"/>
  <c r="E26" i="1"/>
  <c r="D26" i="1"/>
  <c r="C26" i="1"/>
  <c r="AC24" i="1"/>
  <c r="F24" i="1"/>
  <c r="D24" i="1"/>
  <c r="C24" i="1"/>
  <c r="AC22" i="1"/>
  <c r="F22" i="1"/>
  <c r="E22" i="1"/>
  <c r="D22" i="1"/>
  <c r="C22" i="1"/>
  <c r="AC20" i="1"/>
  <c r="F20" i="1"/>
  <c r="E20" i="1"/>
  <c r="D20" i="1"/>
  <c r="C20" i="1"/>
  <c r="AC18" i="1"/>
  <c r="F18" i="1"/>
  <c r="E18" i="1"/>
  <c r="D18" i="1"/>
  <c r="C18" i="1"/>
  <c r="B17" i="1"/>
  <c r="B19" i="1" s="1"/>
  <c r="B21" i="1" s="1"/>
  <c r="B23" i="1" s="1"/>
  <c r="B25" i="1" s="1"/>
  <c r="B27" i="1" s="1"/>
  <c r="AC16" i="1"/>
  <c r="F16" i="1"/>
  <c r="E16" i="1"/>
  <c r="D16" i="1"/>
  <c r="C16" i="1"/>
  <c r="AC14" i="1"/>
  <c r="F14" i="1"/>
  <c r="E14" i="1"/>
  <c r="D14" i="1"/>
  <c r="C14" i="1"/>
  <c r="AC12" i="1"/>
  <c r="F12" i="1"/>
  <c r="E12" i="1"/>
  <c r="D12" i="1"/>
  <c r="C12" i="1"/>
  <c r="AC10" i="1"/>
  <c r="E10" i="1"/>
  <c r="D10" i="1"/>
  <c r="C10" i="1"/>
  <c r="AC8" i="1"/>
  <c r="E8" i="1"/>
  <c r="D8" i="1"/>
  <c r="C8" i="1"/>
  <c r="Y7" i="1"/>
  <c r="Y9" i="1" s="1"/>
  <c r="Y11" i="1" s="1"/>
  <c r="Y13" i="1" s="1"/>
  <c r="Y15" i="1" s="1"/>
  <c r="Y17" i="1" s="1"/>
  <c r="Y19" i="1" s="1"/>
  <c r="Y21" i="1" s="1"/>
  <c r="Y23" i="1" s="1"/>
  <c r="Y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AC6" i="1"/>
  <c r="G6" i="1"/>
  <c r="F6" i="1"/>
  <c r="E6" i="1"/>
  <c r="D6" i="1"/>
  <c r="C6" i="1"/>
  <c r="AB5" i="1"/>
  <c r="AB7" i="1" s="1"/>
  <c r="AA5" i="1"/>
  <c r="AC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C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D28" i="1"/>
  <c r="E28" i="1"/>
  <c r="AC7" i="1"/>
  <c r="AB9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H28" i="1"/>
  <c r="G28" i="2"/>
  <c r="E28" i="2"/>
  <c r="J28" i="1"/>
  <c r="AB7" i="2"/>
  <c r="H28" i="2"/>
  <c r="M28" i="2"/>
  <c r="Q28" i="2"/>
  <c r="U28" i="2"/>
  <c r="Y28" i="2"/>
  <c r="G28" i="3"/>
  <c r="J28" i="2"/>
  <c r="I28" i="2"/>
  <c r="N28" i="2"/>
  <c r="R28" i="2"/>
  <c r="V28" i="2"/>
  <c r="Z28" i="2"/>
  <c r="D28" i="3"/>
  <c r="H28" i="3"/>
  <c r="AB7" i="3"/>
  <c r="AC7" i="2" l="1"/>
  <c r="AB9" i="2"/>
  <c r="AC7" i="3"/>
  <c r="AB9" i="3"/>
  <c r="AB11" i="1"/>
  <c r="AC9" i="1"/>
  <c r="AC9" i="3" l="1"/>
  <c r="AB11" i="3"/>
  <c r="AC9" i="2"/>
  <c r="AB11" i="2"/>
  <c r="AB13" i="1"/>
  <c r="AC11" i="1"/>
  <c r="AC11" i="2" l="1"/>
  <c r="AB13" i="2"/>
  <c r="AC11" i="3"/>
  <c r="AB13" i="3"/>
  <c r="AB15" i="1"/>
  <c r="AC13" i="1"/>
  <c r="AC13" i="3" l="1"/>
  <c r="AB15" i="3"/>
  <c r="AC13" i="2"/>
  <c r="AB15" i="2"/>
  <c r="AC15" i="1"/>
  <c r="AB17" i="1"/>
  <c r="AB17" i="2" l="1"/>
  <c r="AC15" i="2"/>
  <c r="AB17" i="3"/>
  <c r="AC15" i="3"/>
  <c r="AC17" i="1"/>
  <c r="AB19" i="1"/>
  <c r="AB19" i="3" l="1"/>
  <c r="AC17" i="3"/>
  <c r="AC19" i="1"/>
  <c r="AB21" i="1"/>
  <c r="AB19" i="2"/>
  <c r="AC17" i="2"/>
  <c r="AC21" i="1" l="1"/>
  <c r="AB23" i="1"/>
  <c r="AB21" i="2"/>
  <c r="AC19" i="2"/>
  <c r="AB21" i="3"/>
  <c r="AC19" i="3"/>
  <c r="AB23" i="2" l="1"/>
  <c r="AC21" i="2"/>
  <c r="AB25" i="1"/>
  <c r="AC25" i="1" s="1"/>
  <c r="AC23" i="1"/>
  <c r="AB23" i="3"/>
  <c r="AC21" i="3"/>
  <c r="AB25" i="3" l="1"/>
  <c r="AC25" i="3" s="1"/>
  <c r="AC23" i="3"/>
  <c r="AB25" i="2"/>
  <c r="AC25" i="2" s="1"/>
  <c r="AC23" i="2"/>
</calcChain>
</file>

<file path=xl/sharedStrings.xml><?xml version="1.0" encoding="utf-8"?>
<sst xmlns="http://schemas.openxmlformats.org/spreadsheetml/2006/main" count="107" uniqueCount="30">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</sst>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/>
    <xf numFmtId="2" fontId="8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9" fontId="9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64" fontId="11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2" fillId="0" borderId="2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0" fontId="11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2" fillId="0" borderId="8" xfId="1" applyFont="1" applyBorder="1" applyAlignment="1">
      <alignment horizontal="center"/>
    </xf>
    <xf numFmtId="49" fontId="12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1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1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9274669C-E853-4DBA-81BF-A3F61AB79E66}"/>
    <cellStyle name="Currency 2" xfId="5" xr:uid="{DB49D8D4-FC87-4910-A6E8-6B48105ADC6D}"/>
    <cellStyle name="Normal" xfId="0" builtinId="0"/>
    <cellStyle name="Normal 2 2" xfId="1" xr:uid="{260A02D6-6513-41B2-838E-2C08D19E3D84}"/>
    <cellStyle name="Percent 3 2 2" xfId="4" xr:uid="{91723DCE-5F70-493F-B28A-1C8799496206}"/>
    <cellStyle name="Percent 4" xfId="3" xr:uid="{7B3B3477-2C68-4879-9DA2-F8AB78D28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7139-DBE9-4709-BB3A-E891BAC0C1C9}">
  <sheetPr>
    <pageSetUpPr fitToPage="1"/>
  </sheetPr>
  <dimension ref="A1:AG54"/>
  <sheetViews>
    <sheetView tabSelected="1" zoomScale="110" zoomScaleNormal="110" workbookViewId="0">
      <pane xSplit="1" ySplit="3" topLeftCell="C4" activePane="bottomRight" state="frozen"/>
      <selection activeCell="AB26" sqref="AB26"/>
      <selection pane="topRight" activeCell="AB26" sqref="AB26"/>
      <selection pane="bottomLeft" activeCell="AB26" sqref="AB26"/>
      <selection pane="bottomRight" activeCell="AB26" sqref="AB26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8" width="6.42578125" style="2" bestFit="1" customWidth="1"/>
    <col min="29" max="29" width="8.140625" style="2" customWidth="1"/>
    <col min="30" max="32" width="9.140625" style="2"/>
    <col min="33" max="33" width="10.28515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9"/>
    </row>
    <row r="4" spans="1:33" x14ac:dyDescent="0.2">
      <c r="A4" s="10" t="s">
        <v>10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6">
        <f>SUM(AB4/AA4)</f>
        <v>1.0142542160777068</v>
      </c>
    </row>
    <row r="5" spans="1:33" x14ac:dyDescent="0.2">
      <c r="A5" s="17" t="s">
        <v>11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16">
        <f t="shared" ref="AC5:AC26" si="1">SUM(AB5/AA5)</f>
        <v>1.0142542160777068</v>
      </c>
    </row>
    <row r="6" spans="1:33" x14ac:dyDescent="0.2">
      <c r="A6" s="10" t="s">
        <v>12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6">
        <f t="shared" si="1"/>
        <v>1.0104438296689477</v>
      </c>
    </row>
    <row r="7" spans="1:33" x14ac:dyDescent="0.2">
      <c r="A7" s="17" t="s">
        <v>11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16">
        <f t="shared" si="1"/>
        <v>1.0124488874394804</v>
      </c>
    </row>
    <row r="8" spans="1:33" x14ac:dyDescent="0.2">
      <c r="A8" s="10" t="s">
        <v>13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16">
        <f t="shared" si="1"/>
        <v>0.98605078421810677</v>
      </c>
    </row>
    <row r="9" spans="1:33" x14ac:dyDescent="0.2">
      <c r="A9" s="17" t="s">
        <v>11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16">
        <f t="shared" si="1"/>
        <v>1.0030489159185718</v>
      </c>
    </row>
    <row r="10" spans="1:33" x14ac:dyDescent="0.2">
      <c r="A10" s="10" t="s">
        <v>14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16">
        <f t="shared" si="1"/>
        <v>1.0017159963425479</v>
      </c>
    </row>
    <row r="11" spans="1:33" x14ac:dyDescent="0.2">
      <c r="A11" s="17" t="s">
        <v>11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16">
        <f t="shared" si="1"/>
        <v>1.0027239469135727</v>
      </c>
    </row>
    <row r="12" spans="1:33" x14ac:dyDescent="0.2">
      <c r="A12" s="10" t="s">
        <v>15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80.168000000000006</v>
      </c>
      <c r="AC12" s="16">
        <f t="shared" si="1"/>
        <v>0.97020452620113773</v>
      </c>
      <c r="AG12" s="25"/>
    </row>
    <row r="13" spans="1:33" x14ac:dyDescent="0.2">
      <c r="A13" s="17" t="s">
        <v>11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408.52600000000001</v>
      </c>
      <c r="AC13" s="16">
        <f t="shared" si="1"/>
        <v>0.99617162810658966</v>
      </c>
    </row>
    <row r="14" spans="1:33" x14ac:dyDescent="0.2">
      <c r="A14" s="10" t="s">
        <v>16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80.936999999999998</v>
      </c>
      <c r="AC14" s="16">
        <f t="shared" si="1"/>
        <v>1.0165410700828936</v>
      </c>
    </row>
    <row r="15" spans="1:33" x14ac:dyDescent="0.2">
      <c r="A15" s="17" t="s">
        <v>11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489.46300000000002</v>
      </c>
      <c r="AC15" s="16">
        <f t="shared" si="1"/>
        <v>0.99948337403719711</v>
      </c>
    </row>
    <row r="16" spans="1:33" x14ac:dyDescent="0.2">
      <c r="A16" s="10" t="s">
        <v>17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78.656999999999996</v>
      </c>
      <c r="AC16" s="16">
        <f t="shared" si="1"/>
        <v>1.0330168236082109</v>
      </c>
    </row>
    <row r="17" spans="1:33" x14ac:dyDescent="0.2">
      <c r="A17" s="17" t="s">
        <v>11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568.12</v>
      </c>
      <c r="AC17" s="16">
        <f t="shared" si="1"/>
        <v>1.0039956950406372</v>
      </c>
    </row>
    <row r="18" spans="1:33" x14ac:dyDescent="0.2">
      <c r="A18" s="10" t="s">
        <v>18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79.358000000000004</v>
      </c>
      <c r="AC18" s="16">
        <f t="shared" si="1"/>
        <v>1.0218908547734942</v>
      </c>
    </row>
    <row r="19" spans="1:33" x14ac:dyDescent="0.2">
      <c r="A19" s="17" t="s">
        <v>11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647.47800000000007</v>
      </c>
      <c r="AC19" s="16">
        <f t="shared" si="1"/>
        <v>1.006155237546172</v>
      </c>
      <c r="AG19" s="26"/>
    </row>
    <row r="20" spans="1:33" x14ac:dyDescent="0.2">
      <c r="A20" s="10" t="s">
        <v>19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78.474000000000004</v>
      </c>
      <c r="AC20" s="16">
        <f t="shared" si="1"/>
        <v>1.017372364975238</v>
      </c>
    </row>
    <row r="21" spans="1:33" x14ac:dyDescent="0.2">
      <c r="A21" s="17" t="s">
        <v>11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725.95200000000011</v>
      </c>
      <c r="AC21" s="16">
        <f t="shared" si="1"/>
        <v>1.0073558490864511</v>
      </c>
    </row>
    <row r="22" spans="1:33" x14ac:dyDescent="0.2">
      <c r="A22" s="10" t="s">
        <v>20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79.861000000000004</v>
      </c>
      <c r="AC22" s="16">
        <f t="shared" si="1"/>
        <v>0.99694155244301308</v>
      </c>
    </row>
    <row r="23" spans="1:33" x14ac:dyDescent="0.2">
      <c r="A23" s="17" t="s">
        <v>11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805.8130000000001</v>
      </c>
      <c r="AC23" s="16">
        <f t="shared" si="1"/>
        <v>1.0063140253535092</v>
      </c>
    </row>
    <row r="24" spans="1:33" x14ac:dyDescent="0.2">
      <c r="A24" s="10" t="s">
        <v>21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81.177999999999997</v>
      </c>
      <c r="AC24" s="16">
        <f t="shared" si="1"/>
        <v>1.0075212232537358</v>
      </c>
    </row>
    <row r="25" spans="1:33" x14ac:dyDescent="0.2">
      <c r="A25" s="17" t="s">
        <v>11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886.9910000000001</v>
      </c>
      <c r="AC25" s="16">
        <f t="shared" si="1"/>
        <v>1.0064243886221831</v>
      </c>
    </row>
    <row r="26" spans="1:33" x14ac:dyDescent="0.2">
      <c r="A26" s="27" t="s">
        <v>22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/>
      <c r="AC26" s="16">
        <f t="shared" si="1"/>
        <v>0</v>
      </c>
    </row>
    <row r="27" spans="1:33" x14ac:dyDescent="0.2">
      <c r="A27" s="17" t="s">
        <v>23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886.9910000000001</v>
      </c>
      <c r="AC27" s="33"/>
      <c r="AF27" s="25"/>
    </row>
    <row r="28" spans="1:33" x14ac:dyDescent="0.2">
      <c r="A28" s="34"/>
      <c r="B28" s="35"/>
      <c r="C28" s="35"/>
      <c r="D28" s="33">
        <f t="shared" ref="D28:I28" si="24">SUM((D27/C27))</f>
        <v>1.0426350311766133</v>
      </c>
      <c r="E28" s="33">
        <f t="shared" si="24"/>
        <v>1.0274164110131647</v>
      </c>
      <c r="F28" s="33">
        <f t="shared" si="24"/>
        <v>1.0964017084325506</v>
      </c>
      <c r="G28" s="33">
        <f t="shared" si="24"/>
        <v>1.0576626734465224</v>
      </c>
      <c r="H28" s="33">
        <f t="shared" si="24"/>
        <v>1.0581271603952394</v>
      </c>
      <c r="I28" s="33">
        <f t="shared" si="24"/>
        <v>1.0578110801361527</v>
      </c>
      <c r="J28" s="33">
        <f>SUM(676.75/I27)</f>
        <v>0.98535974548816641</v>
      </c>
      <c r="K28" s="33">
        <f>SUM(K27/676.75)</f>
        <v>1.0192463982268194</v>
      </c>
      <c r="L28" s="33">
        <f t="shared" ref="L28:AB28" si="25">SUM(L27/K27)</f>
        <v>1.0389634301040191</v>
      </c>
      <c r="M28" s="33">
        <f t="shared" si="25"/>
        <v>1.032078375666817</v>
      </c>
      <c r="N28" s="33">
        <f t="shared" si="25"/>
        <v>0.97256232761884165</v>
      </c>
      <c r="O28" s="33">
        <f t="shared" si="25"/>
        <v>1.0110892393924482</v>
      </c>
      <c r="P28" s="33">
        <f t="shared" si="25"/>
        <v>1.0338240369134484</v>
      </c>
      <c r="Q28" s="33">
        <f t="shared" si="25"/>
        <v>1.004016363355871</v>
      </c>
      <c r="R28" s="33">
        <f t="shared" si="25"/>
        <v>0.9820344290437435</v>
      </c>
      <c r="S28" s="33">
        <f t="shared" si="25"/>
        <v>1.0738176457179238</v>
      </c>
      <c r="T28" s="36">
        <f t="shared" si="25"/>
        <v>1.0176169564933402</v>
      </c>
      <c r="U28" s="33">
        <f t="shared" si="25"/>
        <v>1.0474909675324917</v>
      </c>
      <c r="V28" s="33">
        <f t="shared" si="25"/>
        <v>1.0356549026816888</v>
      </c>
      <c r="W28" s="33">
        <f t="shared" si="25"/>
        <v>1.0210863114201971</v>
      </c>
      <c r="X28" s="33">
        <f t="shared" si="25"/>
        <v>1.0307244516356213</v>
      </c>
      <c r="Y28" s="33">
        <f t="shared" si="25"/>
        <v>1.0070672715164199</v>
      </c>
      <c r="Z28" s="33">
        <f t="shared" si="25"/>
        <v>1.0148877354388868</v>
      </c>
      <c r="AA28" s="33">
        <f t="shared" si="25"/>
        <v>1.0218844836905645</v>
      </c>
      <c r="AB28" s="33">
        <f t="shared" si="25"/>
        <v>0.91815121596750515</v>
      </c>
      <c r="AC28" s="35"/>
      <c r="AG28" s="37"/>
    </row>
    <row r="29" spans="1:33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5"/>
    </row>
    <row r="30" spans="1:33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5"/>
    </row>
    <row r="31" spans="1:33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9"/>
    </row>
    <row r="32" spans="1:33" x14ac:dyDescent="0.2">
      <c r="A32" s="43"/>
      <c r="B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9"/>
    </row>
    <row r="33" spans="1:33" s="42" customFormat="1" x14ac:dyDescent="0.2">
      <c r="A33" s="34"/>
      <c r="B33" s="35"/>
      <c r="C33" s="3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F33" s="41"/>
      <c r="AG33" s="41"/>
    </row>
    <row r="34" spans="1:33" s="43" customFormat="1" x14ac:dyDescent="0.2">
      <c r="A34" s="34"/>
      <c r="B34" s="35"/>
      <c r="C34" s="35"/>
      <c r="D34" s="33"/>
      <c r="E34" s="33"/>
      <c r="F34" s="44"/>
      <c r="G34" s="4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33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3" s="42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F36" s="41"/>
      <c r="AG36" s="41"/>
    </row>
    <row r="37" spans="1:33" x14ac:dyDescent="0.2">
      <c r="A37" s="42"/>
      <c r="B37" s="41"/>
      <c r="C37" s="42"/>
      <c r="D37" s="42"/>
      <c r="E37" s="42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3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40" spans="1:33" x14ac:dyDescent="0.2">
      <c r="A40" s="42"/>
      <c r="B40" s="45"/>
      <c r="C40" s="45"/>
      <c r="D40" s="45"/>
      <c r="E40" s="42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2" spans="1:33" x14ac:dyDescent="0.2">
      <c r="C42" s="2">
        <v>384773949</v>
      </c>
    </row>
    <row r="43" spans="1:33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C1"/>
    <mergeCell ref="A2:AC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22A1-2076-4A0E-9D3C-BA266677E922}">
  <sheetPr>
    <pageSetUpPr fitToPage="1"/>
  </sheetPr>
  <dimension ref="A1:AJ54"/>
  <sheetViews>
    <sheetView zoomScaleNormal="100" workbookViewId="0">
      <pane xSplit="2" ySplit="3" topLeftCell="C4" activePane="bottomRight" state="frozen"/>
      <selection activeCell="AB26" sqref="AB26"/>
      <selection pane="topRight" activeCell="AB26" sqref="AB26"/>
      <selection pane="bottomLeft" activeCell="AB26" sqref="AB26"/>
      <selection pane="bottomRight" activeCell="AB26" sqref="AB26"/>
    </sheetView>
  </sheetViews>
  <sheetFormatPr defaultRowHeight="12.75" x14ac:dyDescent="0.2"/>
  <cols>
    <col min="1" max="1" width="12" style="42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8" width="8" style="2" customWidth="1"/>
    <col min="29" max="29" width="7.42578125" style="2" customWidth="1"/>
    <col min="30" max="31" width="9.140625" style="2"/>
    <col min="32" max="32" width="10" style="2" customWidth="1"/>
    <col min="33" max="33" width="9.140625" style="2"/>
    <col min="34" max="34" width="9.140625" style="46"/>
    <col min="35" max="40" width="16.140625" style="2" customWidth="1"/>
    <col min="41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6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6" ht="18" x14ac:dyDescent="0.25">
      <c r="A3" s="47"/>
      <c r="B3" s="48">
        <v>1993</v>
      </c>
      <c r="C3" s="49">
        <v>1994</v>
      </c>
      <c r="D3" s="49">
        <v>1995</v>
      </c>
      <c r="E3" s="49">
        <v>1996</v>
      </c>
      <c r="F3" s="49">
        <v>1997</v>
      </c>
      <c r="G3" s="49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  <c r="AH3" s="50"/>
      <c r="AJ3" s="51"/>
    </row>
    <row r="4" spans="1:36" ht="15" customHeight="1" x14ac:dyDescent="0.3">
      <c r="A4" s="52" t="s">
        <v>10</v>
      </c>
      <c r="B4" s="53">
        <v>29.468</v>
      </c>
      <c r="C4" s="54">
        <v>44.33</v>
      </c>
      <c r="D4" s="55">
        <v>44.5</v>
      </c>
      <c r="E4" s="56">
        <v>46.5</v>
      </c>
      <c r="F4" s="56">
        <v>46.4</v>
      </c>
      <c r="G4" s="57">
        <v>50.29</v>
      </c>
      <c r="H4" s="56">
        <v>51.92</v>
      </c>
      <c r="I4" s="56">
        <v>54.13</v>
      </c>
      <c r="J4" s="57">
        <v>53.581000000000003</v>
      </c>
      <c r="K4" s="57">
        <v>54.01</v>
      </c>
      <c r="L4" s="56">
        <v>52.74</v>
      </c>
      <c r="M4" s="56">
        <v>56.22</v>
      </c>
      <c r="N4" s="58">
        <v>53.454000000000001</v>
      </c>
      <c r="O4" s="56">
        <v>54.183999999999997</v>
      </c>
      <c r="P4" s="57">
        <v>56.255000000000003</v>
      </c>
      <c r="Q4" s="56">
        <v>57.494</v>
      </c>
      <c r="R4" s="56">
        <v>54.780999999999999</v>
      </c>
      <c r="S4" s="56">
        <v>57.969000000000001</v>
      </c>
      <c r="T4" s="56">
        <v>59.953000000000003</v>
      </c>
      <c r="U4" s="56">
        <v>61.332000000000001</v>
      </c>
      <c r="V4" s="56">
        <v>65.781000000000006</v>
      </c>
      <c r="W4" s="56">
        <v>67.007999999999996</v>
      </c>
      <c r="X4" s="56">
        <v>69.349999999999994</v>
      </c>
      <c r="Y4" s="56">
        <v>68.174999999999997</v>
      </c>
      <c r="Z4" s="56">
        <v>68.582999999999998</v>
      </c>
      <c r="AA4" s="56">
        <v>69.97</v>
      </c>
      <c r="AB4" s="56">
        <v>68.614000000000004</v>
      </c>
      <c r="AC4" s="16">
        <f>SUM(AB4/AA4)</f>
        <v>0.98062026582821216</v>
      </c>
      <c r="AD4" s="46"/>
      <c r="AE4" s="46"/>
      <c r="AF4" s="46"/>
      <c r="AG4" s="46"/>
      <c r="AI4" s="46"/>
      <c r="AJ4" s="46"/>
    </row>
    <row r="5" spans="1:36" ht="15" customHeight="1" x14ac:dyDescent="0.3">
      <c r="A5" s="59" t="s">
        <v>11</v>
      </c>
      <c r="B5" s="60"/>
      <c r="C5" s="61">
        <f t="shared" ref="C5:Y5" si="0">SUM(C4)</f>
        <v>44.33</v>
      </c>
      <c r="D5" s="62">
        <f t="shared" si="0"/>
        <v>44.5</v>
      </c>
      <c r="E5" s="62">
        <f t="shared" si="0"/>
        <v>46.5</v>
      </c>
      <c r="F5" s="63">
        <f t="shared" si="0"/>
        <v>46.4</v>
      </c>
      <c r="G5" s="63">
        <f t="shared" si="0"/>
        <v>50.29</v>
      </c>
      <c r="H5" s="63">
        <f t="shared" si="0"/>
        <v>51.92</v>
      </c>
      <c r="I5" s="63">
        <f t="shared" si="0"/>
        <v>54.13</v>
      </c>
      <c r="J5" s="63">
        <f t="shared" si="0"/>
        <v>53.581000000000003</v>
      </c>
      <c r="K5" s="63">
        <f t="shared" si="0"/>
        <v>54.01</v>
      </c>
      <c r="L5" s="63">
        <f t="shared" si="0"/>
        <v>52.74</v>
      </c>
      <c r="M5" s="63">
        <f t="shared" si="0"/>
        <v>56.22</v>
      </c>
      <c r="N5" s="63">
        <f t="shared" si="0"/>
        <v>53.454000000000001</v>
      </c>
      <c r="O5" s="62">
        <f t="shared" si="0"/>
        <v>54.183999999999997</v>
      </c>
      <c r="P5" s="63">
        <f t="shared" si="0"/>
        <v>56.255000000000003</v>
      </c>
      <c r="Q5" s="63">
        <f t="shared" si="0"/>
        <v>57.494</v>
      </c>
      <c r="R5" s="63">
        <f t="shared" si="0"/>
        <v>54.780999999999999</v>
      </c>
      <c r="S5" s="63">
        <f t="shared" si="0"/>
        <v>57.969000000000001</v>
      </c>
      <c r="T5" s="63">
        <f t="shared" si="0"/>
        <v>59.953000000000003</v>
      </c>
      <c r="U5" s="63">
        <f t="shared" si="0"/>
        <v>61.332000000000001</v>
      </c>
      <c r="V5" s="63">
        <f t="shared" si="0"/>
        <v>65.781000000000006</v>
      </c>
      <c r="W5" s="63">
        <f t="shared" si="0"/>
        <v>67.007999999999996</v>
      </c>
      <c r="X5" s="63">
        <f t="shared" si="0"/>
        <v>69.349999999999994</v>
      </c>
      <c r="Y5" s="63">
        <f t="shared" si="0"/>
        <v>68.174999999999997</v>
      </c>
      <c r="Z5" s="63">
        <f>SUM(Z4)</f>
        <v>68.582999999999998</v>
      </c>
      <c r="AA5" s="63">
        <f>SUM(AA4)</f>
        <v>69.97</v>
      </c>
      <c r="AB5" s="63">
        <f>SUM(AB4)</f>
        <v>68.614000000000004</v>
      </c>
      <c r="AC5" s="16">
        <f t="shared" ref="AC5:AC26" si="1">SUM(AB5/AA5)</f>
        <v>0.98062026582821216</v>
      </c>
      <c r="AD5" s="46"/>
      <c r="AE5" s="46"/>
      <c r="AF5" s="46"/>
    </row>
    <row r="6" spans="1:36" ht="15" customHeight="1" x14ac:dyDescent="0.3">
      <c r="A6" s="52" t="s">
        <v>12</v>
      </c>
      <c r="B6" s="53">
        <v>27.055</v>
      </c>
      <c r="C6" s="54">
        <v>40.119999999999997</v>
      </c>
      <c r="D6" s="55">
        <v>43.3</v>
      </c>
      <c r="E6" s="56">
        <v>40.6</v>
      </c>
      <c r="F6" s="56">
        <v>43.1</v>
      </c>
      <c r="G6" s="56">
        <v>45.44</v>
      </c>
      <c r="H6" s="56">
        <v>46.88</v>
      </c>
      <c r="I6" s="56">
        <v>52.06</v>
      </c>
      <c r="J6" s="56">
        <v>50.28</v>
      </c>
      <c r="K6" s="56">
        <v>51</v>
      </c>
      <c r="L6" s="56">
        <v>49.999000000000002</v>
      </c>
      <c r="M6" s="56">
        <v>54.835999999999999</v>
      </c>
      <c r="N6" s="58">
        <v>51.847000000000001</v>
      </c>
      <c r="O6" s="56">
        <v>51.372999999999998</v>
      </c>
      <c r="P6" s="56">
        <v>52.447000000000003</v>
      </c>
      <c r="Q6" s="56">
        <v>55.152000000000001</v>
      </c>
      <c r="R6" s="56">
        <v>51.926000000000002</v>
      </c>
      <c r="S6" s="56">
        <v>54.814</v>
      </c>
      <c r="T6" s="56">
        <v>57.716000000000001</v>
      </c>
      <c r="U6" s="56">
        <v>59.317</v>
      </c>
      <c r="V6" s="56">
        <v>60.37</v>
      </c>
      <c r="W6" s="56">
        <v>63.393000000000001</v>
      </c>
      <c r="X6" s="56">
        <v>65.861999999999995</v>
      </c>
      <c r="Y6" s="56">
        <v>65.878</v>
      </c>
      <c r="Z6" s="56">
        <v>63.53</v>
      </c>
      <c r="AA6" s="56">
        <v>65.323999999999998</v>
      </c>
      <c r="AB6" s="56">
        <v>62.945</v>
      </c>
      <c r="AC6" s="16">
        <f t="shared" si="1"/>
        <v>0.96358153205559982</v>
      </c>
      <c r="AD6" s="46"/>
      <c r="AE6" s="46"/>
      <c r="AF6" s="46"/>
    </row>
    <row r="7" spans="1:36" ht="15" customHeight="1" x14ac:dyDescent="0.3">
      <c r="A7" s="59" t="s">
        <v>11</v>
      </c>
      <c r="B7" s="60"/>
      <c r="C7" s="61">
        <f t="shared" ref="C7:D7" si="2">SUM(C5:C6)</f>
        <v>84.449999999999989</v>
      </c>
      <c r="D7" s="62">
        <f t="shared" si="2"/>
        <v>87.8</v>
      </c>
      <c r="E7" s="62">
        <f t="shared" ref="E7:Y7" si="3">SUM(E5:E6)</f>
        <v>87.1</v>
      </c>
      <c r="F7" s="63">
        <f t="shared" si="3"/>
        <v>89.5</v>
      </c>
      <c r="G7" s="63">
        <f t="shared" si="3"/>
        <v>95.72999999999999</v>
      </c>
      <c r="H7" s="63">
        <f t="shared" si="3"/>
        <v>98.800000000000011</v>
      </c>
      <c r="I7" s="63">
        <f t="shared" si="3"/>
        <v>106.19</v>
      </c>
      <c r="J7" s="63">
        <f t="shared" si="3"/>
        <v>103.861</v>
      </c>
      <c r="K7" s="63">
        <f t="shared" si="3"/>
        <v>105.00999999999999</v>
      </c>
      <c r="L7" s="63">
        <f t="shared" si="3"/>
        <v>102.739</v>
      </c>
      <c r="M7" s="63">
        <f t="shared" si="3"/>
        <v>111.056</v>
      </c>
      <c r="N7" s="63">
        <f t="shared" si="3"/>
        <v>105.301</v>
      </c>
      <c r="O7" s="62">
        <f t="shared" si="3"/>
        <v>105.55699999999999</v>
      </c>
      <c r="P7" s="63">
        <f t="shared" si="3"/>
        <v>108.702</v>
      </c>
      <c r="Q7" s="63">
        <f t="shared" si="3"/>
        <v>112.646</v>
      </c>
      <c r="R7" s="63">
        <f t="shared" si="3"/>
        <v>106.70699999999999</v>
      </c>
      <c r="S7" s="63">
        <f t="shared" si="3"/>
        <v>112.783</v>
      </c>
      <c r="T7" s="63">
        <f t="shared" si="3"/>
        <v>117.66900000000001</v>
      </c>
      <c r="U7" s="63">
        <f t="shared" si="3"/>
        <v>120.649</v>
      </c>
      <c r="V7" s="63">
        <f t="shared" si="3"/>
        <v>126.15100000000001</v>
      </c>
      <c r="W7" s="63">
        <f t="shared" si="3"/>
        <v>130.40100000000001</v>
      </c>
      <c r="X7" s="63">
        <f t="shared" si="3"/>
        <v>135.21199999999999</v>
      </c>
      <c r="Y7" s="63">
        <f t="shared" si="3"/>
        <v>134.053</v>
      </c>
      <c r="Z7" s="63">
        <f>SUM(Z5:Z6)</f>
        <v>132.113</v>
      </c>
      <c r="AA7" s="63">
        <f>SUM(AA5:AA6)</f>
        <v>135.29399999999998</v>
      </c>
      <c r="AB7" s="63">
        <f>SUM(AB5:AB6)</f>
        <v>131.559</v>
      </c>
      <c r="AC7" s="16">
        <f t="shared" si="1"/>
        <v>0.97239345425517776</v>
      </c>
      <c r="AD7" s="46"/>
      <c r="AE7" s="46"/>
      <c r="AF7" s="46"/>
    </row>
    <row r="8" spans="1:36" ht="15" customHeight="1" x14ac:dyDescent="0.3">
      <c r="A8" s="52" t="s">
        <v>13</v>
      </c>
      <c r="B8" s="53">
        <v>28.225000000000001</v>
      </c>
      <c r="C8" s="54">
        <v>43.68</v>
      </c>
      <c r="D8" s="55">
        <v>42.6</v>
      </c>
      <c r="E8" s="56">
        <v>46.3</v>
      </c>
      <c r="F8" s="64">
        <v>46.4</v>
      </c>
      <c r="G8" s="64">
        <v>50.89</v>
      </c>
      <c r="H8" s="64">
        <v>54.81</v>
      </c>
      <c r="I8" s="64">
        <v>56.62</v>
      </c>
      <c r="J8" s="64">
        <v>56.561999999999998</v>
      </c>
      <c r="K8" s="64">
        <v>57.73</v>
      </c>
      <c r="L8" s="64">
        <v>57.176000000000002</v>
      </c>
      <c r="M8" s="64">
        <v>60.774999999999999</v>
      </c>
      <c r="N8" s="65">
        <v>60.441000000000003</v>
      </c>
      <c r="O8" s="64">
        <v>57.21</v>
      </c>
      <c r="P8" s="64">
        <v>61.359000000000002</v>
      </c>
      <c r="Q8" s="64">
        <v>61.576999999999998</v>
      </c>
      <c r="R8" s="64">
        <v>58.451000000000001</v>
      </c>
      <c r="S8" s="64">
        <v>64.453999999999994</v>
      </c>
      <c r="T8" s="64">
        <v>65.56</v>
      </c>
      <c r="U8" s="64">
        <v>67.17</v>
      </c>
      <c r="V8" s="64">
        <v>69.308999999999997</v>
      </c>
      <c r="W8" s="64">
        <v>72.489999999999995</v>
      </c>
      <c r="X8" s="64">
        <v>74.316999999999993</v>
      </c>
      <c r="Y8" s="64">
        <v>72.671000000000006</v>
      </c>
      <c r="Z8" s="64">
        <v>71.78</v>
      </c>
      <c r="AA8" s="64">
        <v>74.87</v>
      </c>
      <c r="AB8" s="64">
        <v>72.995000000000005</v>
      </c>
      <c r="AC8" s="16">
        <f t="shared" si="1"/>
        <v>0.97495659142513691</v>
      </c>
      <c r="AD8" s="46"/>
      <c r="AE8" s="46"/>
      <c r="AF8" s="25"/>
    </row>
    <row r="9" spans="1:36" ht="14.45" customHeight="1" x14ac:dyDescent="0.3">
      <c r="A9" s="59" t="s">
        <v>11</v>
      </c>
      <c r="B9" s="60"/>
      <c r="C9" s="61">
        <f t="shared" ref="C9:Y9" si="4">SUM(C7:C8)</f>
        <v>128.13</v>
      </c>
      <c r="D9" s="62">
        <f t="shared" si="4"/>
        <v>130.4</v>
      </c>
      <c r="E9" s="62">
        <f t="shared" si="4"/>
        <v>133.39999999999998</v>
      </c>
      <c r="F9" s="66">
        <f t="shared" si="4"/>
        <v>135.9</v>
      </c>
      <c r="G9" s="66">
        <f t="shared" si="4"/>
        <v>146.62</v>
      </c>
      <c r="H9" s="66">
        <f t="shared" si="4"/>
        <v>153.61000000000001</v>
      </c>
      <c r="I9" s="66">
        <f t="shared" si="4"/>
        <v>162.81</v>
      </c>
      <c r="J9" s="66">
        <f t="shared" si="4"/>
        <v>160.423</v>
      </c>
      <c r="K9" s="66">
        <f t="shared" si="4"/>
        <v>162.73999999999998</v>
      </c>
      <c r="L9" s="66">
        <f t="shared" si="4"/>
        <v>159.91500000000002</v>
      </c>
      <c r="M9" s="66">
        <f t="shared" si="4"/>
        <v>171.83099999999999</v>
      </c>
      <c r="N9" s="66">
        <f t="shared" si="4"/>
        <v>165.74200000000002</v>
      </c>
      <c r="O9" s="66">
        <f t="shared" si="4"/>
        <v>162.767</v>
      </c>
      <c r="P9" s="66">
        <f t="shared" si="4"/>
        <v>170.06100000000001</v>
      </c>
      <c r="Q9" s="66">
        <f t="shared" si="4"/>
        <v>174.22300000000001</v>
      </c>
      <c r="R9" s="66">
        <f t="shared" si="4"/>
        <v>165.15799999999999</v>
      </c>
      <c r="S9" s="66">
        <f t="shared" si="4"/>
        <v>177.23699999999999</v>
      </c>
      <c r="T9" s="66">
        <f t="shared" si="4"/>
        <v>183.22900000000001</v>
      </c>
      <c r="U9" s="66">
        <f t="shared" si="4"/>
        <v>187.81900000000002</v>
      </c>
      <c r="V9" s="63">
        <f t="shared" si="4"/>
        <v>195.46</v>
      </c>
      <c r="W9" s="63">
        <f t="shared" si="4"/>
        <v>202.89100000000002</v>
      </c>
      <c r="X9" s="63">
        <f t="shared" si="4"/>
        <v>209.529</v>
      </c>
      <c r="Y9" s="63">
        <f t="shared" si="4"/>
        <v>206.72399999999999</v>
      </c>
      <c r="Z9" s="63">
        <f>SUM(Z7:Z8)</f>
        <v>203.893</v>
      </c>
      <c r="AA9" s="63">
        <f>SUM(AA7:AA8)</f>
        <v>210.16399999999999</v>
      </c>
      <c r="AB9" s="63">
        <f>SUM(AB7:AB8)</f>
        <v>204.554</v>
      </c>
      <c r="AC9" s="16">
        <f t="shared" si="1"/>
        <v>0.9733065605907768</v>
      </c>
      <c r="AD9" s="46"/>
      <c r="AE9" s="46"/>
      <c r="AF9" s="46"/>
    </row>
    <row r="10" spans="1:36" ht="14.45" customHeight="1" x14ac:dyDescent="0.3">
      <c r="A10" s="52" t="s">
        <v>14</v>
      </c>
      <c r="B10" s="53">
        <v>29.606999999999999</v>
      </c>
      <c r="C10" s="55">
        <v>43.7</v>
      </c>
      <c r="D10" s="55">
        <v>43.4</v>
      </c>
      <c r="E10" s="56">
        <v>46.3</v>
      </c>
      <c r="F10" s="58">
        <v>46.5</v>
      </c>
      <c r="G10" s="64">
        <v>51.15</v>
      </c>
      <c r="H10" s="64">
        <v>51.46</v>
      </c>
      <c r="I10" s="64">
        <v>54.631</v>
      </c>
      <c r="J10" s="64">
        <v>52.341000000000001</v>
      </c>
      <c r="K10" s="64">
        <v>51.6</v>
      </c>
      <c r="L10" s="64">
        <v>53.939</v>
      </c>
      <c r="M10" s="64">
        <v>54.622999999999998</v>
      </c>
      <c r="N10" s="65">
        <v>52.774000000000001</v>
      </c>
      <c r="O10" s="64">
        <v>54.466999999999999</v>
      </c>
      <c r="P10" s="64">
        <v>54.920999999999999</v>
      </c>
      <c r="Q10" s="64">
        <v>57.14</v>
      </c>
      <c r="R10" s="64">
        <v>54.658000000000001</v>
      </c>
      <c r="S10" s="64">
        <v>58.686</v>
      </c>
      <c r="T10" s="64">
        <v>59.125</v>
      </c>
      <c r="U10" s="64">
        <v>60.966999999999999</v>
      </c>
      <c r="V10" s="64">
        <v>63.688000000000002</v>
      </c>
      <c r="W10" s="64">
        <v>66.039000000000001</v>
      </c>
      <c r="X10" s="64">
        <v>66.716999999999999</v>
      </c>
      <c r="Y10" s="64">
        <v>66.182000000000002</v>
      </c>
      <c r="Z10" s="64">
        <v>66.423000000000002</v>
      </c>
      <c r="AA10" s="64">
        <v>67.817999999999998</v>
      </c>
      <c r="AB10" s="64">
        <v>66.713999999999999</v>
      </c>
      <c r="AC10" s="16">
        <f t="shared" si="1"/>
        <v>0.98372113598159783</v>
      </c>
      <c r="AD10" s="46"/>
      <c r="AE10" s="46"/>
      <c r="AF10" s="46"/>
    </row>
    <row r="11" spans="1:36" ht="14.45" customHeight="1" x14ac:dyDescent="0.3">
      <c r="A11" s="59" t="s">
        <v>11</v>
      </c>
      <c r="B11" s="60"/>
      <c r="C11" s="61">
        <f t="shared" ref="C11:Y11" si="5">SUM(C9:C10)</f>
        <v>171.82999999999998</v>
      </c>
      <c r="D11" s="62">
        <f t="shared" si="5"/>
        <v>173.8</v>
      </c>
      <c r="E11" s="62">
        <f t="shared" si="5"/>
        <v>179.7</v>
      </c>
      <c r="F11" s="63">
        <f t="shared" si="5"/>
        <v>182.4</v>
      </c>
      <c r="G11" s="62">
        <f t="shared" si="5"/>
        <v>197.77</v>
      </c>
      <c r="H11" s="63">
        <f t="shared" si="5"/>
        <v>205.07000000000002</v>
      </c>
      <c r="I11" s="63">
        <f t="shared" si="5"/>
        <v>217.441</v>
      </c>
      <c r="J11" s="63">
        <f t="shared" si="5"/>
        <v>212.76400000000001</v>
      </c>
      <c r="K11" s="63">
        <f t="shared" si="5"/>
        <v>214.33999999999997</v>
      </c>
      <c r="L11" s="63">
        <f t="shared" si="5"/>
        <v>213.85400000000001</v>
      </c>
      <c r="M11" s="63">
        <f t="shared" si="5"/>
        <v>226.45399999999998</v>
      </c>
      <c r="N11" s="63">
        <f t="shared" si="5"/>
        <v>218.51600000000002</v>
      </c>
      <c r="O11" s="63">
        <f t="shared" si="5"/>
        <v>217.23399999999998</v>
      </c>
      <c r="P11" s="63">
        <f t="shared" si="5"/>
        <v>224.982</v>
      </c>
      <c r="Q11" s="63">
        <f t="shared" si="5"/>
        <v>231.363</v>
      </c>
      <c r="R11" s="66">
        <f t="shared" si="5"/>
        <v>219.81599999999997</v>
      </c>
      <c r="S11" s="66">
        <f t="shared" si="5"/>
        <v>235.923</v>
      </c>
      <c r="T11" s="66">
        <f t="shared" si="5"/>
        <v>242.35400000000001</v>
      </c>
      <c r="U11" s="66">
        <f t="shared" si="5"/>
        <v>248.786</v>
      </c>
      <c r="V11" s="63">
        <f t="shared" si="5"/>
        <v>259.14800000000002</v>
      </c>
      <c r="W11" s="63">
        <f t="shared" si="5"/>
        <v>268.93</v>
      </c>
      <c r="X11" s="63">
        <f t="shared" si="5"/>
        <v>276.24599999999998</v>
      </c>
      <c r="Y11" s="63">
        <f t="shared" si="5"/>
        <v>272.90600000000001</v>
      </c>
      <c r="Z11" s="63">
        <f>SUM(Z9:Z10)</f>
        <v>270.31600000000003</v>
      </c>
      <c r="AA11" s="63">
        <f>SUM(AA9:AA10)</f>
        <v>277.98199999999997</v>
      </c>
      <c r="AB11" s="63">
        <f>SUM(AB9:AB10)</f>
        <v>271.26800000000003</v>
      </c>
      <c r="AC11" s="16">
        <f t="shared" si="1"/>
        <v>0.97584735702311676</v>
      </c>
      <c r="AD11" s="46"/>
      <c r="AE11" s="46"/>
      <c r="AF11" s="46"/>
    </row>
    <row r="12" spans="1:36" ht="14.45" customHeight="1" x14ac:dyDescent="0.3">
      <c r="A12" s="52" t="s">
        <v>15</v>
      </c>
      <c r="B12" s="53">
        <v>31.042999999999999</v>
      </c>
      <c r="C12" s="55">
        <v>36.4</v>
      </c>
      <c r="D12" s="56">
        <v>42.9</v>
      </c>
      <c r="E12" s="56">
        <v>43.4</v>
      </c>
      <c r="F12" s="58">
        <v>46.8</v>
      </c>
      <c r="G12" s="64">
        <v>48.7</v>
      </c>
      <c r="H12" s="64">
        <v>52.56</v>
      </c>
      <c r="I12" s="64">
        <v>53.816000000000003</v>
      </c>
      <c r="J12" s="64">
        <v>51.88</v>
      </c>
      <c r="K12" s="64">
        <v>53.66</v>
      </c>
      <c r="L12" s="64">
        <v>54.64</v>
      </c>
      <c r="M12" s="64">
        <v>56.148000000000003</v>
      </c>
      <c r="N12" s="65">
        <v>53.947000000000003</v>
      </c>
      <c r="O12" s="64">
        <v>55.09</v>
      </c>
      <c r="P12" s="64">
        <v>57.152000000000001</v>
      </c>
      <c r="Q12" s="64">
        <v>57.045000000000002</v>
      </c>
      <c r="R12" s="64">
        <v>55.375999999999998</v>
      </c>
      <c r="S12" s="64">
        <v>59.192</v>
      </c>
      <c r="T12" s="64">
        <v>60.329000000000001</v>
      </c>
      <c r="U12" s="64">
        <v>63.082000000000001</v>
      </c>
      <c r="V12" s="64">
        <v>63.610999999999997</v>
      </c>
      <c r="W12" s="64">
        <v>65.260999999999996</v>
      </c>
      <c r="X12" s="64">
        <v>67.094999999999999</v>
      </c>
      <c r="Y12" s="64">
        <v>67.706999999999994</v>
      </c>
      <c r="Z12" s="64">
        <v>67.305999999999997</v>
      </c>
      <c r="AA12" s="64">
        <v>69.855999999999995</v>
      </c>
      <c r="AB12" s="64">
        <v>66.513999999999996</v>
      </c>
      <c r="AC12" s="16">
        <f t="shared" si="1"/>
        <v>0.95215872652313327</v>
      </c>
      <c r="AD12" s="46"/>
      <c r="AE12" s="46"/>
      <c r="AF12" s="46"/>
    </row>
    <row r="13" spans="1:36" ht="14.45" customHeight="1" x14ac:dyDescent="0.3">
      <c r="A13" s="59" t="s">
        <v>11</v>
      </c>
      <c r="B13" s="60"/>
      <c r="C13" s="61">
        <f t="shared" ref="C13:Y13" si="6">SUM(C11:C12)</f>
        <v>208.23</v>
      </c>
      <c r="D13" s="62">
        <f t="shared" si="6"/>
        <v>216.70000000000002</v>
      </c>
      <c r="E13" s="62">
        <f t="shared" si="6"/>
        <v>223.1</v>
      </c>
      <c r="F13" s="63">
        <f t="shared" si="6"/>
        <v>229.2</v>
      </c>
      <c r="G13" s="62">
        <f t="shared" si="6"/>
        <v>246.47000000000003</v>
      </c>
      <c r="H13" s="63">
        <f t="shared" si="6"/>
        <v>257.63</v>
      </c>
      <c r="I13" s="63">
        <f t="shared" si="6"/>
        <v>271.25700000000001</v>
      </c>
      <c r="J13" s="63">
        <f t="shared" si="6"/>
        <v>264.64400000000001</v>
      </c>
      <c r="K13" s="63">
        <f t="shared" si="6"/>
        <v>268</v>
      </c>
      <c r="L13" s="63">
        <f t="shared" si="6"/>
        <v>268.49400000000003</v>
      </c>
      <c r="M13" s="63">
        <f t="shared" si="6"/>
        <v>282.60199999999998</v>
      </c>
      <c r="N13" s="63">
        <f t="shared" si="6"/>
        <v>272.46300000000002</v>
      </c>
      <c r="O13" s="63">
        <f t="shared" si="6"/>
        <v>272.32399999999996</v>
      </c>
      <c r="P13" s="63">
        <f t="shared" si="6"/>
        <v>282.13400000000001</v>
      </c>
      <c r="Q13" s="63">
        <f t="shared" si="6"/>
        <v>288.40800000000002</v>
      </c>
      <c r="R13" s="63">
        <f t="shared" si="6"/>
        <v>275.19199999999995</v>
      </c>
      <c r="S13" s="66">
        <f t="shared" si="6"/>
        <v>295.11500000000001</v>
      </c>
      <c r="T13" s="66">
        <f t="shared" si="6"/>
        <v>302.68299999999999</v>
      </c>
      <c r="U13" s="66">
        <f t="shared" si="6"/>
        <v>311.86799999999999</v>
      </c>
      <c r="V13" s="63">
        <f t="shared" si="6"/>
        <v>322.75900000000001</v>
      </c>
      <c r="W13" s="63">
        <f t="shared" si="6"/>
        <v>334.19100000000003</v>
      </c>
      <c r="X13" s="63">
        <f t="shared" si="6"/>
        <v>343.34100000000001</v>
      </c>
      <c r="Y13" s="63">
        <f t="shared" si="6"/>
        <v>340.613</v>
      </c>
      <c r="Z13" s="63">
        <f>SUM(Z11:Z12)</f>
        <v>337.62200000000001</v>
      </c>
      <c r="AA13" s="63">
        <f>SUM(AA11:AA12)</f>
        <v>347.83799999999997</v>
      </c>
      <c r="AB13" s="63">
        <f>SUM(AB11:AB12)</f>
        <v>337.78200000000004</v>
      </c>
      <c r="AC13" s="16">
        <f t="shared" si="1"/>
        <v>0.97108999016783693</v>
      </c>
      <c r="AD13" s="46"/>
      <c r="AE13" s="46"/>
      <c r="AF13" s="46"/>
      <c r="AG13" s="46"/>
    </row>
    <row r="14" spans="1:36" ht="14.45" customHeight="1" x14ac:dyDescent="0.3">
      <c r="A14" s="52" t="s">
        <v>16</v>
      </c>
      <c r="B14" s="53">
        <v>29.597999999999999</v>
      </c>
      <c r="C14" s="55">
        <v>38.799999999999997</v>
      </c>
      <c r="D14" s="56">
        <v>43.7</v>
      </c>
      <c r="E14" s="56">
        <v>41.1</v>
      </c>
      <c r="F14" s="58">
        <v>47</v>
      </c>
      <c r="G14" s="56">
        <v>49.34</v>
      </c>
      <c r="H14" s="56">
        <v>53.76</v>
      </c>
      <c r="I14" s="56">
        <v>55.978000000000002</v>
      </c>
      <c r="J14" s="56"/>
      <c r="K14" s="56">
        <v>55.49</v>
      </c>
      <c r="L14" s="56">
        <v>57.811</v>
      </c>
      <c r="M14" s="56">
        <v>59.133000000000003</v>
      </c>
      <c r="N14" s="58">
        <v>55.914999999999999</v>
      </c>
      <c r="O14" s="56">
        <v>55.790999999999997</v>
      </c>
      <c r="P14" s="56">
        <v>57.581000000000003</v>
      </c>
      <c r="Q14" s="56">
        <v>56.302</v>
      </c>
      <c r="R14" s="56">
        <v>55.241999999999997</v>
      </c>
      <c r="S14" s="56">
        <v>58.482999999999997</v>
      </c>
      <c r="T14" s="56">
        <v>60.945999999999998</v>
      </c>
      <c r="U14" s="56">
        <v>62.167000000000002</v>
      </c>
      <c r="V14" s="56">
        <v>63.783000000000001</v>
      </c>
      <c r="W14" s="56">
        <v>64.980999999999995</v>
      </c>
      <c r="X14" s="56">
        <v>67.81</v>
      </c>
      <c r="Y14" s="56">
        <v>68.27</v>
      </c>
      <c r="Z14" s="56">
        <v>66.513000000000005</v>
      </c>
      <c r="AA14" s="56">
        <v>68.087000000000003</v>
      </c>
      <c r="AB14" s="56">
        <v>68.292000000000002</v>
      </c>
      <c r="AC14" s="16">
        <f t="shared" si="1"/>
        <v>1.0030108537606297</v>
      </c>
      <c r="AD14" s="46"/>
      <c r="AE14" s="46"/>
      <c r="AF14" s="46"/>
      <c r="AG14" s="46"/>
    </row>
    <row r="15" spans="1:36" ht="14.45" customHeight="1" x14ac:dyDescent="0.3">
      <c r="A15" s="59" t="s">
        <v>11</v>
      </c>
      <c r="B15" s="60"/>
      <c r="C15" s="61">
        <f t="shared" ref="C15:I15" si="7">SUM(C13:C14)</f>
        <v>247.02999999999997</v>
      </c>
      <c r="D15" s="62">
        <f t="shared" si="7"/>
        <v>260.40000000000003</v>
      </c>
      <c r="E15" s="62">
        <f t="shared" si="7"/>
        <v>264.2</v>
      </c>
      <c r="F15" s="63">
        <f t="shared" si="7"/>
        <v>276.2</v>
      </c>
      <c r="G15" s="63">
        <f t="shared" si="7"/>
        <v>295.81000000000006</v>
      </c>
      <c r="H15" s="63">
        <f t="shared" si="7"/>
        <v>311.39</v>
      </c>
      <c r="I15" s="63">
        <f t="shared" si="7"/>
        <v>327.23500000000001</v>
      </c>
      <c r="J15" s="63"/>
      <c r="K15" s="63">
        <f t="shared" ref="K15:Z15" si="8">SUM(K13:K14)</f>
        <v>323.49</v>
      </c>
      <c r="L15" s="63">
        <f t="shared" si="8"/>
        <v>326.30500000000001</v>
      </c>
      <c r="M15" s="63">
        <f t="shared" si="8"/>
        <v>341.73499999999996</v>
      </c>
      <c r="N15" s="63">
        <f t="shared" si="8"/>
        <v>328.37800000000004</v>
      </c>
      <c r="O15" s="63">
        <f t="shared" si="8"/>
        <v>328.11499999999995</v>
      </c>
      <c r="P15" s="63">
        <f t="shared" si="8"/>
        <v>339.71500000000003</v>
      </c>
      <c r="Q15" s="63">
        <f t="shared" si="8"/>
        <v>344.71000000000004</v>
      </c>
      <c r="R15" s="63">
        <f t="shared" si="8"/>
        <v>330.43399999999997</v>
      </c>
      <c r="S15" s="66">
        <f t="shared" si="8"/>
        <v>353.59800000000001</v>
      </c>
      <c r="T15" s="66">
        <f t="shared" si="8"/>
        <v>363.62900000000002</v>
      </c>
      <c r="U15" s="66">
        <f t="shared" si="8"/>
        <v>374.03499999999997</v>
      </c>
      <c r="V15" s="63">
        <f t="shared" si="8"/>
        <v>386.54200000000003</v>
      </c>
      <c r="W15" s="63">
        <f t="shared" si="8"/>
        <v>399.17200000000003</v>
      </c>
      <c r="X15" s="63">
        <f t="shared" si="8"/>
        <v>411.15100000000001</v>
      </c>
      <c r="Y15" s="63">
        <f t="shared" si="8"/>
        <v>408.88299999999998</v>
      </c>
      <c r="Z15" s="63">
        <f t="shared" si="8"/>
        <v>404.13499999999999</v>
      </c>
      <c r="AA15" s="63">
        <f>SUM(AA13:AA14)</f>
        <v>415.92499999999995</v>
      </c>
      <c r="AB15" s="63">
        <f>SUM(AB13:AB14)</f>
        <v>406.07400000000007</v>
      </c>
      <c r="AC15" s="16">
        <f t="shared" si="1"/>
        <v>0.97631544148584504</v>
      </c>
      <c r="AD15" s="46"/>
      <c r="AE15" s="46"/>
      <c r="AF15" s="46"/>
      <c r="AG15" s="46"/>
    </row>
    <row r="16" spans="1:36" ht="14.45" customHeight="1" x14ac:dyDescent="0.3">
      <c r="A16" s="52" t="s">
        <v>17</v>
      </c>
      <c r="B16" s="53">
        <v>30.734999999999999</v>
      </c>
      <c r="C16" s="55">
        <v>42.5</v>
      </c>
      <c r="D16" s="56">
        <v>42</v>
      </c>
      <c r="E16" s="56">
        <v>43.6</v>
      </c>
      <c r="F16" s="56">
        <v>50.8</v>
      </c>
      <c r="G16" s="58">
        <v>49.94</v>
      </c>
      <c r="H16" s="56">
        <v>50.78</v>
      </c>
      <c r="I16" s="56">
        <v>53.371000000000002</v>
      </c>
      <c r="J16" s="56"/>
      <c r="K16" s="56">
        <v>50.97</v>
      </c>
      <c r="L16" s="56">
        <v>52.707999999999998</v>
      </c>
      <c r="M16" s="56">
        <v>55.423999999999999</v>
      </c>
      <c r="N16" s="58">
        <v>50.494</v>
      </c>
      <c r="O16" s="56">
        <v>52.13</v>
      </c>
      <c r="P16" s="56">
        <v>52.883000000000003</v>
      </c>
      <c r="Q16" s="56">
        <v>53.109000000000002</v>
      </c>
      <c r="R16" s="56">
        <v>52.075000000000003</v>
      </c>
      <c r="S16" s="56">
        <v>54.805999999999997</v>
      </c>
      <c r="T16" s="56">
        <v>54.874000000000002</v>
      </c>
      <c r="U16" s="56">
        <v>59.311</v>
      </c>
      <c r="V16" s="56">
        <v>60.091999999999999</v>
      </c>
      <c r="W16" s="56">
        <v>61.62</v>
      </c>
      <c r="X16" s="56">
        <v>62.953000000000003</v>
      </c>
      <c r="Y16" s="56">
        <v>63.716000000000001</v>
      </c>
      <c r="Z16" s="56">
        <v>64.453999999999994</v>
      </c>
      <c r="AA16" s="56">
        <v>64.504999999999995</v>
      </c>
      <c r="AB16" s="56">
        <v>64.430999999999997</v>
      </c>
      <c r="AC16" s="16">
        <f t="shared" si="1"/>
        <v>0.99885280210836369</v>
      </c>
      <c r="AD16" s="46"/>
      <c r="AE16" s="46"/>
      <c r="AF16" s="46"/>
      <c r="AG16" s="46"/>
    </row>
    <row r="17" spans="1:36" ht="14.45" customHeight="1" x14ac:dyDescent="0.3">
      <c r="A17" s="59" t="s">
        <v>11</v>
      </c>
      <c r="B17" s="60"/>
      <c r="C17" s="61">
        <f>SUM(C15:C16)</f>
        <v>289.52999999999997</v>
      </c>
      <c r="D17" s="62">
        <f>SUM(D15:D16)</f>
        <v>302.40000000000003</v>
      </c>
      <c r="E17" s="62">
        <f>SUM(E15:E16)</f>
        <v>307.8</v>
      </c>
      <c r="F17" s="63">
        <f>0+(SUM(F15:F16))</f>
        <v>327</v>
      </c>
      <c r="G17" s="63">
        <f>SUM(G15:G16)</f>
        <v>345.75000000000006</v>
      </c>
      <c r="H17" s="63">
        <f>SUM(H15:H16)</f>
        <v>362.16999999999996</v>
      </c>
      <c r="I17" s="63">
        <f>SUM(I15:I16)</f>
        <v>380.60599999999999</v>
      </c>
      <c r="J17" s="63"/>
      <c r="K17" s="63">
        <f t="shared" ref="K17:Y17" si="9">SUM(K15:K16)</f>
        <v>374.46000000000004</v>
      </c>
      <c r="L17" s="63">
        <f t="shared" si="9"/>
        <v>379.01300000000003</v>
      </c>
      <c r="M17" s="63">
        <f t="shared" si="9"/>
        <v>397.15899999999993</v>
      </c>
      <c r="N17" s="63">
        <f t="shared" si="9"/>
        <v>378.87200000000007</v>
      </c>
      <c r="O17" s="63">
        <f t="shared" si="9"/>
        <v>380.24499999999995</v>
      </c>
      <c r="P17" s="63">
        <f t="shared" si="9"/>
        <v>392.59800000000001</v>
      </c>
      <c r="Q17" s="63">
        <f t="shared" si="9"/>
        <v>397.81900000000002</v>
      </c>
      <c r="R17" s="63">
        <f t="shared" si="9"/>
        <v>382.50899999999996</v>
      </c>
      <c r="S17" s="63">
        <f t="shared" si="9"/>
        <v>408.404</v>
      </c>
      <c r="T17" s="63">
        <f t="shared" si="9"/>
        <v>418.50300000000004</v>
      </c>
      <c r="U17" s="66">
        <f t="shared" si="9"/>
        <v>433.34599999999995</v>
      </c>
      <c r="V17" s="63">
        <f t="shared" si="9"/>
        <v>446.63400000000001</v>
      </c>
      <c r="W17" s="63">
        <f t="shared" si="9"/>
        <v>460.79200000000003</v>
      </c>
      <c r="X17" s="63">
        <f t="shared" si="9"/>
        <v>474.10400000000004</v>
      </c>
      <c r="Y17" s="63">
        <f t="shared" si="9"/>
        <v>472.59899999999999</v>
      </c>
      <c r="Z17" s="63">
        <f>SUM(Z15:Z16)</f>
        <v>468.589</v>
      </c>
      <c r="AA17" s="63">
        <f>SUM(AA15:AA16)</f>
        <v>480.42999999999995</v>
      </c>
      <c r="AB17" s="63">
        <f>SUM(AB15:AB16)</f>
        <v>470.50500000000005</v>
      </c>
      <c r="AC17" s="16">
        <f t="shared" si="1"/>
        <v>0.97934142330828655</v>
      </c>
      <c r="AD17" s="46"/>
      <c r="AE17" s="46"/>
      <c r="AF17" s="46"/>
      <c r="AG17" s="46"/>
      <c r="AI17" s="46"/>
      <c r="AJ17" s="46"/>
    </row>
    <row r="18" spans="1:36" ht="14.45" customHeight="1" x14ac:dyDescent="0.3">
      <c r="A18" s="52" t="s">
        <v>18</v>
      </c>
      <c r="B18" s="54">
        <v>30.13</v>
      </c>
      <c r="C18" s="55">
        <v>40.5</v>
      </c>
      <c r="D18" s="56">
        <v>42.5</v>
      </c>
      <c r="E18" s="56">
        <v>40.700000000000003</v>
      </c>
      <c r="F18" s="58">
        <v>45</v>
      </c>
      <c r="G18" s="56">
        <v>47.19</v>
      </c>
      <c r="H18" s="56">
        <v>50.02</v>
      </c>
      <c r="I18" s="56">
        <v>51.975999999999999</v>
      </c>
      <c r="J18" s="56"/>
      <c r="K18" s="56">
        <v>50.454999999999998</v>
      </c>
      <c r="L18" s="56">
        <v>52.713000000000001</v>
      </c>
      <c r="M18" s="56">
        <v>53.734000000000002</v>
      </c>
      <c r="N18" s="58">
        <v>51.832999999999998</v>
      </c>
      <c r="O18" s="56">
        <v>52.488</v>
      </c>
      <c r="P18" s="56">
        <v>53.646000000000001</v>
      </c>
      <c r="Q18" s="56">
        <v>51.633000000000003</v>
      </c>
      <c r="R18" s="56">
        <v>51.642000000000003</v>
      </c>
      <c r="S18" s="56">
        <v>55.344999999999999</v>
      </c>
      <c r="T18" s="56">
        <v>56.905999999999999</v>
      </c>
      <c r="U18" s="56">
        <v>60.442</v>
      </c>
      <c r="V18" s="56">
        <v>61.262999999999998</v>
      </c>
      <c r="W18" s="56">
        <v>62.064</v>
      </c>
      <c r="X18" s="56">
        <v>64.197000000000003</v>
      </c>
      <c r="Y18" s="56">
        <v>64.911000000000001</v>
      </c>
      <c r="Z18" s="56">
        <v>65.997</v>
      </c>
      <c r="AA18" s="56">
        <v>65.037999999999997</v>
      </c>
      <c r="AB18" s="56">
        <v>66.23</v>
      </c>
      <c r="AC18" s="16">
        <f t="shared" si="1"/>
        <v>1.0183277468556844</v>
      </c>
      <c r="AD18" s="46"/>
      <c r="AE18" s="46"/>
      <c r="AF18" s="46"/>
      <c r="AG18" s="46"/>
      <c r="AI18" s="46"/>
      <c r="AJ18" s="46"/>
    </row>
    <row r="19" spans="1:36" ht="14.45" customHeight="1" x14ac:dyDescent="0.3">
      <c r="A19" s="59" t="s">
        <v>11</v>
      </c>
      <c r="B19" s="61">
        <f>SUM(B17:B18)</f>
        <v>30.13</v>
      </c>
      <c r="C19" s="61">
        <f>SUM(C17:C18)</f>
        <v>330.03</v>
      </c>
      <c r="D19" s="62">
        <f>SUM(D17:D18)</f>
        <v>344.90000000000003</v>
      </c>
      <c r="E19" s="62">
        <f>SUM(E17:E18)</f>
        <v>348.5</v>
      </c>
      <c r="F19" s="63">
        <f>0+(SUM(F17:F18))</f>
        <v>372</v>
      </c>
      <c r="G19" s="63">
        <f>SUM(G17:G18)</f>
        <v>392.94000000000005</v>
      </c>
      <c r="H19" s="63">
        <f>SUM(H17:H18)</f>
        <v>412.18999999999994</v>
      </c>
      <c r="I19" s="63">
        <f>SUM(I17:I18)</f>
        <v>432.58199999999999</v>
      </c>
      <c r="J19" s="63"/>
      <c r="K19" s="63">
        <f t="shared" ref="K19:Y19" si="10">SUM(K17:K18)</f>
        <v>424.91500000000002</v>
      </c>
      <c r="L19" s="63">
        <f t="shared" si="10"/>
        <v>431.72600000000006</v>
      </c>
      <c r="M19" s="63">
        <f t="shared" si="10"/>
        <v>450.89299999999992</v>
      </c>
      <c r="N19" s="63">
        <f t="shared" si="10"/>
        <v>430.70500000000004</v>
      </c>
      <c r="O19" s="63">
        <f t="shared" si="10"/>
        <v>432.73299999999995</v>
      </c>
      <c r="P19" s="63">
        <f t="shared" si="10"/>
        <v>446.24400000000003</v>
      </c>
      <c r="Q19" s="63">
        <f t="shared" si="10"/>
        <v>449.452</v>
      </c>
      <c r="R19" s="63">
        <f t="shared" si="10"/>
        <v>434.15099999999995</v>
      </c>
      <c r="S19" s="63">
        <f t="shared" si="10"/>
        <v>463.74900000000002</v>
      </c>
      <c r="T19" s="63">
        <f t="shared" si="10"/>
        <v>475.40900000000005</v>
      </c>
      <c r="U19" s="66">
        <f t="shared" si="10"/>
        <v>493.78799999999995</v>
      </c>
      <c r="V19" s="63">
        <f t="shared" si="10"/>
        <v>507.89699999999999</v>
      </c>
      <c r="W19" s="63">
        <f t="shared" si="10"/>
        <v>522.85599999999999</v>
      </c>
      <c r="X19" s="63">
        <f t="shared" si="10"/>
        <v>538.30100000000004</v>
      </c>
      <c r="Y19" s="63">
        <f t="shared" si="10"/>
        <v>537.51</v>
      </c>
      <c r="Z19" s="63">
        <f>SUM(Z17:Z18)</f>
        <v>534.58600000000001</v>
      </c>
      <c r="AA19" s="63">
        <f>SUM(AA17:AA18)</f>
        <v>545.46799999999996</v>
      </c>
      <c r="AB19" s="63">
        <f>SUM(AB17:AB18)</f>
        <v>536.73500000000001</v>
      </c>
      <c r="AC19" s="16">
        <f t="shared" si="1"/>
        <v>0.98398989491592548</v>
      </c>
      <c r="AD19" s="46"/>
      <c r="AE19" s="46"/>
      <c r="AF19" s="46"/>
      <c r="AG19" s="46"/>
      <c r="AI19" s="46"/>
      <c r="AJ19" s="46"/>
    </row>
    <row r="20" spans="1:36" ht="14.45" customHeight="1" x14ac:dyDescent="0.3">
      <c r="A20" s="52" t="s">
        <v>19</v>
      </c>
      <c r="B20" s="54">
        <v>28.919</v>
      </c>
      <c r="C20" s="55">
        <v>37.97</v>
      </c>
      <c r="D20" s="56">
        <v>39.5</v>
      </c>
      <c r="E20" s="56">
        <v>41.5</v>
      </c>
      <c r="F20" s="58">
        <v>47.2</v>
      </c>
      <c r="G20" s="56">
        <v>47.627000000000002</v>
      </c>
      <c r="H20" s="56">
        <v>52.02</v>
      </c>
      <c r="I20" s="56">
        <v>53.9</v>
      </c>
      <c r="J20" s="56">
        <v>52.575000000000003</v>
      </c>
      <c r="K20" s="56">
        <v>50.908000000000001</v>
      </c>
      <c r="L20" s="56">
        <v>54.765999999999998</v>
      </c>
      <c r="M20" s="56">
        <v>56.008000000000003</v>
      </c>
      <c r="N20" s="58">
        <v>52.587000000000003</v>
      </c>
      <c r="O20" s="56">
        <v>54.046999999999997</v>
      </c>
      <c r="P20" s="56">
        <v>55.036000000000001</v>
      </c>
      <c r="Q20" s="56">
        <v>55.75</v>
      </c>
      <c r="R20" s="56">
        <v>53.377000000000002</v>
      </c>
      <c r="S20" s="56">
        <v>57.447000000000003</v>
      </c>
      <c r="T20" s="56">
        <v>59.554000000000002</v>
      </c>
      <c r="U20" s="56">
        <v>63.249000000000002</v>
      </c>
      <c r="V20" s="56">
        <v>64.462999999999994</v>
      </c>
      <c r="W20" s="56">
        <v>66.158000000000001</v>
      </c>
      <c r="X20" s="56">
        <v>65.853999999999999</v>
      </c>
      <c r="Y20" s="56">
        <v>66.477999999999994</v>
      </c>
      <c r="Z20" s="56">
        <v>65.948999999999998</v>
      </c>
      <c r="AA20" s="56">
        <v>66.122</v>
      </c>
      <c r="AB20" s="56">
        <v>66.584000000000003</v>
      </c>
      <c r="AC20" s="16">
        <f t="shared" si="1"/>
        <v>1.0069870844802034</v>
      </c>
      <c r="AD20" s="46"/>
      <c r="AE20" s="46"/>
      <c r="AF20" s="46"/>
      <c r="AG20" s="46"/>
      <c r="AI20" s="46"/>
      <c r="AJ20" s="46"/>
    </row>
    <row r="21" spans="1:36" ht="14.45" customHeight="1" x14ac:dyDescent="0.3">
      <c r="A21" s="59" t="s">
        <v>11</v>
      </c>
      <c r="B21" s="61">
        <f t="shared" ref="B21:I21" si="11">SUM(B19:B20)</f>
        <v>59.048999999999999</v>
      </c>
      <c r="C21" s="61">
        <f t="shared" si="11"/>
        <v>368</v>
      </c>
      <c r="D21" s="62">
        <f t="shared" si="11"/>
        <v>384.40000000000003</v>
      </c>
      <c r="E21" s="62">
        <f t="shared" si="11"/>
        <v>390</v>
      </c>
      <c r="F21" s="63">
        <f t="shared" si="11"/>
        <v>419.2</v>
      </c>
      <c r="G21" s="63">
        <f t="shared" si="11"/>
        <v>440.56700000000006</v>
      </c>
      <c r="H21" s="63">
        <f t="shared" si="11"/>
        <v>464.20999999999992</v>
      </c>
      <c r="I21" s="63">
        <f t="shared" si="11"/>
        <v>486.48199999999997</v>
      </c>
      <c r="J21" s="63"/>
      <c r="K21" s="63">
        <f t="shared" ref="K21:Y21" si="12">SUM(K19:K20)</f>
        <v>475.82300000000004</v>
      </c>
      <c r="L21" s="63">
        <f t="shared" si="12"/>
        <v>486.49200000000008</v>
      </c>
      <c r="M21" s="63">
        <f t="shared" si="12"/>
        <v>506.9009999999999</v>
      </c>
      <c r="N21" s="63">
        <f t="shared" si="12"/>
        <v>483.29200000000003</v>
      </c>
      <c r="O21" s="63">
        <f t="shared" si="12"/>
        <v>486.78</v>
      </c>
      <c r="P21" s="63">
        <f t="shared" si="12"/>
        <v>501.28000000000003</v>
      </c>
      <c r="Q21" s="63">
        <f t="shared" si="12"/>
        <v>505.202</v>
      </c>
      <c r="R21" s="63">
        <f t="shared" si="12"/>
        <v>487.52799999999996</v>
      </c>
      <c r="S21" s="63">
        <f t="shared" si="12"/>
        <v>521.19600000000003</v>
      </c>
      <c r="T21" s="63">
        <f t="shared" si="12"/>
        <v>534.96300000000008</v>
      </c>
      <c r="U21" s="66">
        <f t="shared" si="12"/>
        <v>557.03699999999992</v>
      </c>
      <c r="V21" s="63">
        <f t="shared" si="12"/>
        <v>572.36</v>
      </c>
      <c r="W21" s="63">
        <f t="shared" si="12"/>
        <v>589.01400000000001</v>
      </c>
      <c r="X21" s="63">
        <f t="shared" si="12"/>
        <v>604.15500000000009</v>
      </c>
      <c r="Y21" s="63">
        <f t="shared" si="12"/>
        <v>603.98799999999994</v>
      </c>
      <c r="Z21" s="63">
        <f>SUM(Z19:Z20)</f>
        <v>600.53499999999997</v>
      </c>
      <c r="AA21" s="63">
        <f>SUM(AA19:AA20)</f>
        <v>611.58999999999992</v>
      </c>
      <c r="AB21" s="63">
        <f>SUM(AB19:AB20)</f>
        <v>603.31899999999996</v>
      </c>
      <c r="AC21" s="16">
        <f t="shared" si="1"/>
        <v>0.98647623407838592</v>
      </c>
      <c r="AD21" s="46"/>
      <c r="AE21" s="46"/>
      <c r="AF21" s="46"/>
      <c r="AG21" s="46"/>
      <c r="AI21" s="46"/>
      <c r="AJ21" s="46"/>
    </row>
    <row r="22" spans="1:36" ht="14.45" customHeight="1" x14ac:dyDescent="0.3">
      <c r="A22" s="52" t="s">
        <v>20</v>
      </c>
      <c r="B22" s="54">
        <v>31.588000000000001</v>
      </c>
      <c r="C22" s="55">
        <v>40.1</v>
      </c>
      <c r="D22" s="56">
        <v>42.1</v>
      </c>
      <c r="E22" s="56">
        <v>44</v>
      </c>
      <c r="F22" s="58">
        <v>48</v>
      </c>
      <c r="G22" s="56">
        <v>49.86</v>
      </c>
      <c r="H22" s="56">
        <v>51.68</v>
      </c>
      <c r="I22" s="56">
        <v>52.975000000000001</v>
      </c>
      <c r="J22" s="56">
        <v>51.561999999999998</v>
      </c>
      <c r="K22" s="56">
        <v>52.948</v>
      </c>
      <c r="L22" s="56">
        <v>55.116</v>
      </c>
      <c r="M22" s="56">
        <v>54.662999999999997</v>
      </c>
      <c r="N22" s="58">
        <v>52.188000000000002</v>
      </c>
      <c r="O22" s="56">
        <v>53.704999999999998</v>
      </c>
      <c r="P22" s="56">
        <v>52.808</v>
      </c>
      <c r="Q22" s="56">
        <v>54.255000000000003</v>
      </c>
      <c r="R22" s="56">
        <v>53.973999999999997</v>
      </c>
      <c r="S22" s="56">
        <v>57.564</v>
      </c>
      <c r="T22" s="56">
        <v>59.194000000000003</v>
      </c>
      <c r="U22" s="56">
        <v>61.188000000000002</v>
      </c>
      <c r="V22" s="56">
        <v>63.392000000000003</v>
      </c>
      <c r="W22" s="56">
        <v>66.744</v>
      </c>
      <c r="X22" s="56">
        <v>66.876000000000005</v>
      </c>
      <c r="Y22" s="56">
        <v>65.527000000000001</v>
      </c>
      <c r="Z22" s="56">
        <v>66.48</v>
      </c>
      <c r="AA22" s="56">
        <v>66.176000000000002</v>
      </c>
      <c r="AB22" s="56">
        <v>65.626000000000005</v>
      </c>
      <c r="AC22" s="16">
        <f t="shared" si="1"/>
        <v>0.99168882978723405</v>
      </c>
      <c r="AD22" s="46"/>
      <c r="AE22" s="46"/>
      <c r="AF22" s="46"/>
      <c r="AG22" s="46"/>
      <c r="AI22" s="46"/>
      <c r="AJ22" s="46"/>
    </row>
    <row r="23" spans="1:36" ht="14.45" customHeight="1" x14ac:dyDescent="0.3">
      <c r="A23" s="59" t="s">
        <v>11</v>
      </c>
      <c r="B23" s="61">
        <f t="shared" ref="B23:I23" si="13">SUM(B21:B22)</f>
        <v>90.637</v>
      </c>
      <c r="C23" s="61">
        <f t="shared" si="13"/>
        <v>408.1</v>
      </c>
      <c r="D23" s="62">
        <f t="shared" si="13"/>
        <v>426.50000000000006</v>
      </c>
      <c r="E23" s="62">
        <f t="shared" si="13"/>
        <v>434</v>
      </c>
      <c r="F23" s="63">
        <f t="shared" si="13"/>
        <v>467.2</v>
      </c>
      <c r="G23" s="63">
        <f t="shared" si="13"/>
        <v>490.42700000000008</v>
      </c>
      <c r="H23" s="63">
        <f t="shared" si="13"/>
        <v>515.88999999999987</v>
      </c>
      <c r="I23" s="63">
        <f t="shared" si="13"/>
        <v>539.45699999999999</v>
      </c>
      <c r="J23" s="63"/>
      <c r="K23" s="63">
        <f t="shared" ref="K23:Y23" si="14">SUM(K21:K22)</f>
        <v>528.77100000000007</v>
      </c>
      <c r="L23" s="63">
        <f t="shared" si="14"/>
        <v>541.60800000000006</v>
      </c>
      <c r="M23" s="63">
        <f t="shared" si="14"/>
        <v>561.56399999999985</v>
      </c>
      <c r="N23" s="63">
        <f t="shared" si="14"/>
        <v>535.48</v>
      </c>
      <c r="O23" s="63">
        <f t="shared" si="14"/>
        <v>540.48500000000001</v>
      </c>
      <c r="P23" s="63">
        <f t="shared" si="14"/>
        <v>554.08800000000008</v>
      </c>
      <c r="Q23" s="63">
        <f t="shared" si="14"/>
        <v>559.45699999999999</v>
      </c>
      <c r="R23" s="63">
        <f t="shared" si="14"/>
        <v>541.50199999999995</v>
      </c>
      <c r="S23" s="63">
        <f t="shared" si="14"/>
        <v>578.76</v>
      </c>
      <c r="T23" s="63">
        <f t="shared" si="14"/>
        <v>594.15700000000004</v>
      </c>
      <c r="U23" s="66">
        <f t="shared" si="14"/>
        <v>618.22499999999991</v>
      </c>
      <c r="V23" s="63">
        <f t="shared" si="14"/>
        <v>635.75200000000007</v>
      </c>
      <c r="W23" s="63">
        <f t="shared" si="14"/>
        <v>655.75800000000004</v>
      </c>
      <c r="X23" s="63">
        <f t="shared" si="14"/>
        <v>671.03100000000006</v>
      </c>
      <c r="Y23" s="63">
        <f t="shared" si="14"/>
        <v>669.51499999999999</v>
      </c>
      <c r="Z23" s="63">
        <f>SUM(Z21:Z22)</f>
        <v>667.01499999999999</v>
      </c>
      <c r="AA23" s="63">
        <f>SUM(AA21:AA22)</f>
        <v>677.76599999999996</v>
      </c>
      <c r="AB23" s="63">
        <f>SUM(AB21:AB22)</f>
        <v>668.94499999999994</v>
      </c>
      <c r="AC23" s="16">
        <f t="shared" si="1"/>
        <v>0.9869851836769622</v>
      </c>
      <c r="AD23" s="46"/>
      <c r="AE23" s="46"/>
      <c r="AF23" s="46"/>
      <c r="AG23" s="46"/>
      <c r="AI23" s="46"/>
      <c r="AJ23" s="46"/>
    </row>
    <row r="24" spans="1:36" ht="14.45" customHeight="1" x14ac:dyDescent="0.3">
      <c r="A24" s="52" t="s">
        <v>21</v>
      </c>
      <c r="B24" s="54">
        <v>30.951000000000001</v>
      </c>
      <c r="C24" s="55">
        <v>39.1</v>
      </c>
      <c r="D24" s="56">
        <v>41.9</v>
      </c>
      <c r="E24" s="56">
        <v>42</v>
      </c>
      <c r="F24" s="56">
        <v>46.9</v>
      </c>
      <c r="G24" s="56">
        <v>48.84</v>
      </c>
      <c r="H24" s="56">
        <v>51.283999999999999</v>
      </c>
      <c r="I24" s="56">
        <v>51.923000000000002</v>
      </c>
      <c r="J24" s="56">
        <v>49.612000000000002</v>
      </c>
      <c r="K24" s="56">
        <v>51.886000000000003</v>
      </c>
      <c r="L24" s="56">
        <v>54.902999999999999</v>
      </c>
      <c r="M24" s="56">
        <v>54.622999999999998</v>
      </c>
      <c r="N24" s="58">
        <v>52.902999999999999</v>
      </c>
      <c r="O24" s="56">
        <v>53.487000000000002</v>
      </c>
      <c r="P24" s="56">
        <v>54.747999999999998</v>
      </c>
      <c r="Q24" s="56">
        <v>53.883000000000003</v>
      </c>
      <c r="R24" s="56">
        <v>54.411999999999999</v>
      </c>
      <c r="S24" s="56">
        <v>59.253</v>
      </c>
      <c r="T24" s="56">
        <v>60.737000000000002</v>
      </c>
      <c r="U24" s="56">
        <v>61.045000000000002</v>
      </c>
      <c r="V24" s="56">
        <v>65.201999999999998</v>
      </c>
      <c r="W24" s="56">
        <v>65.328999999999994</v>
      </c>
      <c r="X24" s="56">
        <v>65.884</v>
      </c>
      <c r="Y24" s="56">
        <v>66.009</v>
      </c>
      <c r="Z24" s="56">
        <v>68.387</v>
      </c>
      <c r="AA24" s="56">
        <v>66.673000000000002</v>
      </c>
      <c r="AB24" s="56">
        <v>66.837000000000003</v>
      </c>
      <c r="AC24" s="16">
        <f t="shared" si="1"/>
        <v>1.0024597663221995</v>
      </c>
      <c r="AD24" s="46"/>
      <c r="AE24" s="46"/>
      <c r="AF24" s="46"/>
      <c r="AG24" s="46"/>
      <c r="AI24" s="46"/>
      <c r="AJ24" s="46"/>
    </row>
    <row r="25" spans="1:36" ht="14.45" customHeight="1" x14ac:dyDescent="0.3">
      <c r="A25" s="59" t="s">
        <v>11</v>
      </c>
      <c r="B25" s="61">
        <f t="shared" ref="B25:I25" si="15">SUM(B23:B24)</f>
        <v>121.58799999999999</v>
      </c>
      <c r="C25" s="61">
        <f t="shared" si="15"/>
        <v>447.20000000000005</v>
      </c>
      <c r="D25" s="62">
        <f t="shared" si="15"/>
        <v>468.40000000000003</v>
      </c>
      <c r="E25" s="62">
        <f t="shared" si="15"/>
        <v>476</v>
      </c>
      <c r="F25" s="63">
        <f t="shared" si="15"/>
        <v>514.1</v>
      </c>
      <c r="G25" s="63">
        <f t="shared" si="15"/>
        <v>539.26700000000005</v>
      </c>
      <c r="H25" s="63">
        <f t="shared" si="15"/>
        <v>567.17399999999986</v>
      </c>
      <c r="I25" s="63">
        <f t="shared" si="15"/>
        <v>591.38</v>
      </c>
      <c r="J25" s="63"/>
      <c r="K25" s="63">
        <f t="shared" ref="K25:Y25" si="16">SUM(K23:K24)</f>
        <v>580.65700000000004</v>
      </c>
      <c r="L25" s="63">
        <f t="shared" si="16"/>
        <v>596.51100000000008</v>
      </c>
      <c r="M25" s="63">
        <f t="shared" si="16"/>
        <v>616.1869999999999</v>
      </c>
      <c r="N25" s="63">
        <f t="shared" si="16"/>
        <v>588.38300000000004</v>
      </c>
      <c r="O25" s="63">
        <f t="shared" si="16"/>
        <v>593.97199999999998</v>
      </c>
      <c r="P25" s="63">
        <f t="shared" si="16"/>
        <v>608.83600000000013</v>
      </c>
      <c r="Q25" s="63">
        <f t="shared" si="16"/>
        <v>613.34</v>
      </c>
      <c r="R25" s="63">
        <f t="shared" si="16"/>
        <v>595.91399999999999</v>
      </c>
      <c r="S25" s="63">
        <f t="shared" si="16"/>
        <v>638.01300000000003</v>
      </c>
      <c r="T25" s="63">
        <f t="shared" si="16"/>
        <v>654.89400000000001</v>
      </c>
      <c r="U25" s="66">
        <f t="shared" si="16"/>
        <v>679.26999999999987</v>
      </c>
      <c r="V25" s="66">
        <f t="shared" si="16"/>
        <v>700.95400000000006</v>
      </c>
      <c r="W25" s="66">
        <f t="shared" si="16"/>
        <v>721.08699999999999</v>
      </c>
      <c r="X25" s="66">
        <f t="shared" si="16"/>
        <v>736.91500000000008</v>
      </c>
      <c r="Y25" s="66">
        <f t="shared" si="16"/>
        <v>735.524</v>
      </c>
      <c r="Z25" s="66">
        <f>SUM(Z23:Z24)</f>
        <v>735.40200000000004</v>
      </c>
      <c r="AA25" s="66">
        <f>SUM(AA23:AA24)</f>
        <v>744.43899999999996</v>
      </c>
      <c r="AB25" s="66">
        <f>SUM(AB23:AB24)</f>
        <v>735.78199999999993</v>
      </c>
      <c r="AC25" s="16">
        <f t="shared" si="1"/>
        <v>0.98837110898273728</v>
      </c>
      <c r="AD25" s="46"/>
      <c r="AE25" s="46"/>
      <c r="AF25" s="46"/>
      <c r="AG25" s="46"/>
      <c r="AI25" s="46"/>
      <c r="AJ25" s="46"/>
    </row>
    <row r="26" spans="1:36" ht="14.45" customHeight="1" x14ac:dyDescent="0.3">
      <c r="A26" s="67" t="s">
        <v>22</v>
      </c>
      <c r="B26" s="68">
        <v>33.200000000000003</v>
      </c>
      <c r="C26" s="69">
        <v>42.7</v>
      </c>
      <c r="D26" s="70">
        <v>40.9</v>
      </c>
      <c r="E26" s="70">
        <v>43.2</v>
      </c>
      <c r="F26" s="70">
        <v>50.6</v>
      </c>
      <c r="G26" s="70">
        <v>51.5</v>
      </c>
      <c r="H26" s="70">
        <v>56.137999999999998</v>
      </c>
      <c r="I26" s="70">
        <v>57.43</v>
      </c>
      <c r="J26" s="70">
        <f>SUM(55.987+0.375)</f>
        <v>56.362000000000002</v>
      </c>
      <c r="K26" s="70">
        <v>58.222999999999999</v>
      </c>
      <c r="L26" s="70">
        <v>60.442999999999998</v>
      </c>
      <c r="M26" s="70">
        <v>59.777999999999999</v>
      </c>
      <c r="N26" s="70">
        <v>59.27</v>
      </c>
      <c r="O26" s="70">
        <v>60.323</v>
      </c>
      <c r="P26" s="70">
        <v>61.484999999999999</v>
      </c>
      <c r="Q26" s="70">
        <v>58.421999999999997</v>
      </c>
      <c r="R26" s="70">
        <v>60.381999999999998</v>
      </c>
      <c r="S26" s="70">
        <v>65.701999999999998</v>
      </c>
      <c r="T26" s="70">
        <v>66.7</v>
      </c>
      <c r="U26" s="70">
        <v>70.209999999999994</v>
      </c>
      <c r="V26" s="70">
        <v>71.039000000000001</v>
      </c>
      <c r="W26" s="70">
        <v>73.001000000000005</v>
      </c>
      <c r="X26" s="70">
        <v>74.058999999999997</v>
      </c>
      <c r="Y26" s="70">
        <v>70.417000000000002</v>
      </c>
      <c r="Z26" s="70">
        <v>74.459999999999994</v>
      </c>
      <c r="AA26" s="70">
        <v>71.933999999999997</v>
      </c>
      <c r="AB26" s="70"/>
      <c r="AC26" s="16">
        <f t="shared" si="1"/>
        <v>0</v>
      </c>
      <c r="AD26" s="46"/>
      <c r="AE26" s="46"/>
      <c r="AF26" s="46"/>
      <c r="AG26" s="46"/>
      <c r="AI26" s="46"/>
      <c r="AJ26" s="46"/>
    </row>
    <row r="27" spans="1:36" ht="14.45" customHeight="1" x14ac:dyDescent="0.3">
      <c r="A27" s="59" t="s">
        <v>23</v>
      </c>
      <c r="B27" s="61">
        <f t="shared" ref="B27:G27" si="17">SUM(B25:B26)</f>
        <v>154.78800000000001</v>
      </c>
      <c r="C27" s="61">
        <f t="shared" si="17"/>
        <v>489.90000000000003</v>
      </c>
      <c r="D27" s="62">
        <f t="shared" si="17"/>
        <v>509.3</v>
      </c>
      <c r="E27" s="62">
        <f t="shared" si="17"/>
        <v>519.20000000000005</v>
      </c>
      <c r="F27" s="62">
        <f t="shared" si="17"/>
        <v>564.70000000000005</v>
      </c>
      <c r="G27" s="71">
        <f t="shared" si="17"/>
        <v>590.76700000000005</v>
      </c>
      <c r="H27" s="63">
        <f>H4+H6+H8+H10+H12+H14+H16+H18+H20+H22+H24+H26</f>
        <v>623.3119999999999</v>
      </c>
      <c r="I27" s="63">
        <f>I4+I6+I8+I10+I12+I14+I16+I18+I20+I22+I24+I26</f>
        <v>648.80999999999995</v>
      </c>
      <c r="J27" s="71">
        <v>631.87</v>
      </c>
      <c r="K27" s="63">
        <f t="shared" ref="K27:AB27" si="18">K4+K6+K8+K10+K12+K14+K16+K18+K20+K22+K24+K26</f>
        <v>638.88</v>
      </c>
      <c r="L27" s="63">
        <f t="shared" si="18"/>
        <v>656.95400000000006</v>
      </c>
      <c r="M27" s="63">
        <f t="shared" si="18"/>
        <v>675.96499999999992</v>
      </c>
      <c r="N27" s="63">
        <f t="shared" si="18"/>
        <v>647.65300000000002</v>
      </c>
      <c r="O27" s="63">
        <f t="shared" si="18"/>
        <v>654.29499999999996</v>
      </c>
      <c r="P27" s="63">
        <f t="shared" si="18"/>
        <v>670.32100000000014</v>
      </c>
      <c r="Q27" s="63">
        <f t="shared" si="18"/>
        <v>671.76200000000006</v>
      </c>
      <c r="R27" s="63">
        <f t="shared" si="18"/>
        <v>656.29599999999994</v>
      </c>
      <c r="S27" s="63">
        <f t="shared" si="18"/>
        <v>703.71500000000003</v>
      </c>
      <c r="T27" s="63">
        <f t="shared" si="18"/>
        <v>721.59400000000005</v>
      </c>
      <c r="U27" s="63">
        <f t="shared" si="18"/>
        <v>749.4799999999999</v>
      </c>
      <c r="V27" s="63">
        <f t="shared" si="18"/>
        <v>771.99300000000005</v>
      </c>
      <c r="W27" s="63">
        <f t="shared" si="18"/>
        <v>794.08799999999997</v>
      </c>
      <c r="X27" s="63">
        <f t="shared" si="18"/>
        <v>810.97400000000005</v>
      </c>
      <c r="Y27" s="63">
        <f t="shared" si="18"/>
        <v>805.94100000000003</v>
      </c>
      <c r="Z27" s="63">
        <f t="shared" si="18"/>
        <v>809.86200000000008</v>
      </c>
      <c r="AA27" s="63">
        <f t="shared" si="18"/>
        <v>816.37299999999993</v>
      </c>
      <c r="AB27" s="63">
        <f t="shared" si="18"/>
        <v>735.78199999999993</v>
      </c>
      <c r="AC27" s="72"/>
      <c r="AD27" s="46"/>
      <c r="AE27" s="46"/>
      <c r="AF27" s="46"/>
      <c r="AG27" s="46"/>
      <c r="AI27" s="46"/>
      <c r="AJ27" s="46"/>
    </row>
    <row r="28" spans="1:36" ht="14.45" customHeight="1" x14ac:dyDescent="0.3">
      <c r="A28" s="73"/>
      <c r="B28" s="74"/>
      <c r="C28" s="75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B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1.0244935388471563</v>
      </c>
      <c r="Q28" s="16">
        <f t="shared" si="20"/>
        <v>1.0021497163299373</v>
      </c>
      <c r="R28" s="16">
        <f t="shared" si="20"/>
        <v>0.97697696505607623</v>
      </c>
      <c r="S28" s="16">
        <f t="shared" si="20"/>
        <v>1.0722524592561895</v>
      </c>
      <c r="T28" s="16">
        <f t="shared" si="20"/>
        <v>1.0254065921573365</v>
      </c>
      <c r="U28" s="16">
        <f t="shared" si="20"/>
        <v>1.038644999819843</v>
      </c>
      <c r="V28" s="16">
        <f t="shared" si="20"/>
        <v>1.0300381597907884</v>
      </c>
      <c r="W28" s="16">
        <f t="shared" si="20"/>
        <v>1.0286207258355968</v>
      </c>
      <c r="X28" s="16">
        <f t="shared" si="20"/>
        <v>1.0212646457319592</v>
      </c>
      <c r="Y28" s="16">
        <f t="shared" si="20"/>
        <v>0.99379388241793198</v>
      </c>
      <c r="Z28" s="16">
        <f t="shared" si="20"/>
        <v>1.0048651203996324</v>
      </c>
      <c r="AA28" s="16">
        <f t="shared" si="20"/>
        <v>1.0080396413216077</v>
      </c>
      <c r="AB28" s="16">
        <f t="shared" si="20"/>
        <v>0.90128164454238435</v>
      </c>
      <c r="AC28" s="74"/>
    </row>
    <row r="29" spans="1:36" x14ac:dyDescent="0.2">
      <c r="A29" s="38" t="s">
        <v>24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</row>
    <row r="30" spans="1:36" x14ac:dyDescent="0.2">
      <c r="A30" s="38" t="s">
        <v>25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</row>
    <row r="31" spans="1:36" x14ac:dyDescent="0.2">
      <c r="A31" s="40" t="s">
        <v>26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3" spans="1:28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</row>
    <row r="34" spans="1:28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</row>
    <row r="35" spans="1:28" x14ac:dyDescent="0.2">
      <c r="A35" s="40"/>
      <c r="B35" s="41"/>
      <c r="C35" s="42"/>
      <c r="D35" s="42"/>
      <c r="E35" s="42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40" spans="1:28" x14ac:dyDescent="0.2">
      <c r="B40" s="45"/>
      <c r="C40" s="45"/>
      <c r="D40" s="45"/>
    </row>
    <row r="42" spans="1:28" x14ac:dyDescent="0.2">
      <c r="C42" s="2">
        <v>384773949</v>
      </c>
    </row>
    <row r="43" spans="1:28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C1"/>
    <mergeCell ref="A2:AC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E19B-8296-4ABE-9BF0-CEA4D8C1E651}">
  <sheetPr>
    <pageSetUpPr fitToPage="1"/>
  </sheetPr>
  <dimension ref="A1:AI54"/>
  <sheetViews>
    <sheetView zoomScale="90" zoomScaleNormal="90" workbookViewId="0">
      <pane xSplit="2" topLeftCell="C1" activePane="topRight" state="frozen"/>
      <selection activeCell="AB26" sqref="AB26"/>
      <selection pane="topRight" activeCell="AB26" sqref="AB26"/>
    </sheetView>
  </sheetViews>
  <sheetFormatPr defaultRowHeight="12.75" x14ac:dyDescent="0.2"/>
  <cols>
    <col min="1" max="1" width="12.140625" style="42" customWidth="1"/>
    <col min="2" max="2" width="13.5703125" style="2" hidden="1" customWidth="1"/>
    <col min="3" max="3" width="7.5703125" style="2" customWidth="1"/>
    <col min="4" max="8" width="8.140625" style="2" customWidth="1"/>
    <col min="9" max="28" width="8.140625" style="111" customWidth="1"/>
    <col min="29" max="29" width="8.140625" style="46" customWidth="1"/>
    <col min="30" max="31" width="9.140625" style="2"/>
    <col min="32" max="32" width="16.140625" style="25" customWidth="1"/>
    <col min="33" max="34" width="16.140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4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4" ht="18" x14ac:dyDescent="0.25">
      <c r="A3" s="47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</row>
    <row r="4" spans="1:34" ht="16.149999999999999" customHeight="1" x14ac:dyDescent="0.3">
      <c r="A4" s="52" t="s">
        <v>10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72">
        <f>SUM(AB4/AA4)</f>
        <v>1.1831359885181196</v>
      </c>
      <c r="AE4" s="86"/>
      <c r="AF4" s="87"/>
      <c r="AG4" s="87"/>
      <c r="AH4" s="87"/>
    </row>
    <row r="5" spans="1:34" ht="20.100000000000001" customHeight="1" x14ac:dyDescent="0.3">
      <c r="A5" s="59" t="s">
        <v>11</v>
      </c>
      <c r="B5" s="88"/>
      <c r="C5" s="61">
        <f t="shared" ref="C5:Y5" si="0">SUM(C4)</f>
        <v>0.27</v>
      </c>
      <c r="D5" s="89">
        <f t="shared" si="0"/>
        <v>0.35</v>
      </c>
      <c r="E5" s="90">
        <f t="shared" si="0"/>
        <v>0.72</v>
      </c>
      <c r="F5" s="90">
        <f t="shared" si="0"/>
        <v>1.56</v>
      </c>
      <c r="G5" s="91">
        <f t="shared" si="0"/>
        <v>2.11</v>
      </c>
      <c r="H5" s="89">
        <f t="shared" si="0"/>
        <v>2.46</v>
      </c>
      <c r="I5" s="92">
        <f t="shared" si="0"/>
        <v>2.38</v>
      </c>
      <c r="J5" s="92">
        <f t="shared" si="0"/>
        <v>3.5270000000000001</v>
      </c>
      <c r="K5" s="92">
        <f t="shared" si="0"/>
        <v>4.5860000000000003</v>
      </c>
      <c r="L5" s="92">
        <f t="shared" si="0"/>
        <v>4.5119999999999996</v>
      </c>
      <c r="M5" s="92">
        <f t="shared" si="0"/>
        <v>5.91</v>
      </c>
      <c r="N5" s="92">
        <f t="shared" si="0"/>
        <v>5.71</v>
      </c>
      <c r="O5" s="92">
        <f t="shared" si="0"/>
        <v>6.7949999999999999</v>
      </c>
      <c r="P5" s="92">
        <f t="shared" si="0"/>
        <v>6.282</v>
      </c>
      <c r="Q5" s="92">
        <f t="shared" si="0"/>
        <v>7.6280000000000001</v>
      </c>
      <c r="R5" s="92">
        <f t="shared" si="0"/>
        <v>7.9690000000000003</v>
      </c>
      <c r="S5" s="92">
        <f t="shared" si="0"/>
        <v>7.9119999999999999</v>
      </c>
      <c r="T5" s="92">
        <f t="shared" si="0"/>
        <v>8.2230000000000008</v>
      </c>
      <c r="U5" s="92">
        <f t="shared" si="0"/>
        <v>8.7859999999999996</v>
      </c>
      <c r="V5" s="92">
        <f t="shared" si="0"/>
        <v>9.0749999999999993</v>
      </c>
      <c r="W5" s="92">
        <f t="shared" si="0"/>
        <v>10.625999999999999</v>
      </c>
      <c r="X5" s="92">
        <f t="shared" si="0"/>
        <v>9.65</v>
      </c>
      <c r="Y5" s="92">
        <f t="shared" si="0"/>
        <v>11.192</v>
      </c>
      <c r="Z5" s="92">
        <f>SUM(Z4)</f>
        <v>10.916</v>
      </c>
      <c r="AA5" s="92">
        <f>SUM(AA4)</f>
        <v>13.935</v>
      </c>
      <c r="AB5" s="92">
        <f>SUM(AB4)</f>
        <v>16.486999999999998</v>
      </c>
      <c r="AC5" s="72">
        <f t="shared" ref="AC5:AC26" si="1">SUM(AB5/AA5)</f>
        <v>1.1831359885181196</v>
      </c>
      <c r="AE5" s="86"/>
      <c r="AF5" s="87"/>
      <c r="AG5" s="87"/>
      <c r="AH5" s="87"/>
    </row>
    <row r="6" spans="1:34" ht="16.149999999999999" customHeight="1" x14ac:dyDescent="0.3">
      <c r="A6" s="52" t="s">
        <v>12</v>
      </c>
      <c r="B6" s="93">
        <v>27.055</v>
      </c>
      <c r="C6" s="54">
        <v>0.18</v>
      </c>
      <c r="D6" s="94">
        <v>0.62</v>
      </c>
      <c r="E6" s="95">
        <v>0.49</v>
      </c>
      <c r="F6" s="95">
        <v>0.95</v>
      </c>
      <c r="G6" s="82">
        <v>1.8</v>
      </c>
      <c r="H6" s="94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72">
        <f t="shared" si="1"/>
        <v>1.3099872835762494</v>
      </c>
      <c r="AE6" s="86"/>
      <c r="AF6" s="87"/>
      <c r="AG6" s="87"/>
      <c r="AH6" s="87"/>
    </row>
    <row r="7" spans="1:34" ht="20.100000000000001" customHeight="1" x14ac:dyDescent="0.3">
      <c r="A7" s="59" t="s">
        <v>11</v>
      </c>
      <c r="B7" s="88"/>
      <c r="C7" s="61">
        <f t="shared" ref="C7:D7" si="2">SUM(C5:C6)</f>
        <v>0.45</v>
      </c>
      <c r="D7" s="89">
        <f t="shared" si="2"/>
        <v>0.97</v>
      </c>
      <c r="E7" s="90">
        <f t="shared" ref="E7:Y7" si="3">SUM(E5:E6)</f>
        <v>1.21</v>
      </c>
      <c r="F7" s="90">
        <f t="shared" si="3"/>
        <v>2.5099999999999998</v>
      </c>
      <c r="G7" s="91">
        <f t="shared" si="3"/>
        <v>3.91</v>
      </c>
      <c r="H7" s="89">
        <f t="shared" si="3"/>
        <v>4.38</v>
      </c>
      <c r="I7" s="92">
        <f t="shared" si="3"/>
        <v>5.0199999999999996</v>
      </c>
      <c r="J7" s="92">
        <f t="shared" si="3"/>
        <v>6.4269999999999996</v>
      </c>
      <c r="K7" s="92">
        <f t="shared" si="3"/>
        <v>7.7249999999999996</v>
      </c>
      <c r="L7" s="92">
        <f t="shared" si="3"/>
        <v>8.7629999999999999</v>
      </c>
      <c r="M7" s="92">
        <f t="shared" si="3"/>
        <v>10.939</v>
      </c>
      <c r="N7" s="92">
        <f t="shared" si="3"/>
        <v>11.01</v>
      </c>
      <c r="O7" s="92">
        <f t="shared" si="3"/>
        <v>12.254</v>
      </c>
      <c r="P7" s="92">
        <f t="shared" si="3"/>
        <v>13.189</v>
      </c>
      <c r="Q7" s="92">
        <f t="shared" si="3"/>
        <v>15.318000000000001</v>
      </c>
      <c r="R7" s="92">
        <f t="shared" si="3"/>
        <v>14.260000000000002</v>
      </c>
      <c r="S7" s="92">
        <f t="shared" si="3"/>
        <v>15.120999999999999</v>
      </c>
      <c r="T7" s="92">
        <f t="shared" si="3"/>
        <v>15.158000000000001</v>
      </c>
      <c r="U7" s="92">
        <f t="shared" si="3"/>
        <v>16.236999999999998</v>
      </c>
      <c r="V7" s="92">
        <f t="shared" si="3"/>
        <v>16.849</v>
      </c>
      <c r="W7" s="92">
        <f t="shared" si="3"/>
        <v>18.63</v>
      </c>
      <c r="X7" s="92">
        <f t="shared" si="3"/>
        <v>17.685000000000002</v>
      </c>
      <c r="Y7" s="92">
        <f t="shared" si="3"/>
        <v>22.972000000000001</v>
      </c>
      <c r="Z7" s="92">
        <f>SUM(Z5:Z6)</f>
        <v>19.814</v>
      </c>
      <c r="AA7" s="92">
        <f>SUM(AA5:AA6)</f>
        <v>24.158000000000001</v>
      </c>
      <c r="AB7" s="92">
        <f>SUM(AB5:AB6)</f>
        <v>29.878999999999998</v>
      </c>
      <c r="AC7" s="72">
        <f t="shared" si="1"/>
        <v>1.236815961586224</v>
      </c>
      <c r="AE7" s="86"/>
      <c r="AF7" s="87"/>
      <c r="AG7" s="87"/>
      <c r="AH7" s="87"/>
    </row>
    <row r="8" spans="1:34" ht="16.149999999999999" customHeight="1" x14ac:dyDescent="0.3">
      <c r="A8" s="52" t="s">
        <v>13</v>
      </c>
      <c r="B8" s="93">
        <v>28.225000000000001</v>
      </c>
      <c r="C8" s="54">
        <v>0.13</v>
      </c>
      <c r="D8" s="94">
        <v>0.75</v>
      </c>
      <c r="E8" s="95">
        <v>0.77</v>
      </c>
      <c r="F8" s="95">
        <v>1.1499999999999999</v>
      </c>
      <c r="G8" s="96">
        <v>1.52</v>
      </c>
      <c r="H8" s="97">
        <v>2.34</v>
      </c>
      <c r="I8" s="98">
        <v>3.3</v>
      </c>
      <c r="J8" s="98">
        <v>3.5680000000000001</v>
      </c>
      <c r="K8" s="98">
        <v>4.1210000000000004</v>
      </c>
      <c r="L8" s="98">
        <v>5.64</v>
      </c>
      <c r="M8" s="98">
        <v>6.0259999999999998</v>
      </c>
      <c r="N8" s="99">
        <v>5.95</v>
      </c>
      <c r="O8" s="98">
        <v>6.3650000000000002</v>
      </c>
      <c r="P8" s="98">
        <v>6.4089999999999998</v>
      </c>
      <c r="Q8" s="98">
        <v>6.7519999999999998</v>
      </c>
      <c r="R8" s="98">
        <v>6.9240000000000004</v>
      </c>
      <c r="S8" s="98">
        <v>7.8390000000000004</v>
      </c>
      <c r="T8" s="98">
        <v>7.7670000000000003</v>
      </c>
      <c r="U8" s="98">
        <v>9.3759999999999994</v>
      </c>
      <c r="V8" s="98">
        <v>8.75</v>
      </c>
      <c r="W8" s="98">
        <v>8.1280000000000001</v>
      </c>
      <c r="X8" s="98">
        <v>9.6989999999999998</v>
      </c>
      <c r="Y8" s="98">
        <v>11.093</v>
      </c>
      <c r="Z8" s="98">
        <v>12.584</v>
      </c>
      <c r="AA8" s="98">
        <v>13.307</v>
      </c>
      <c r="AB8" s="98">
        <v>13.952</v>
      </c>
      <c r="AC8" s="72">
        <f t="shared" si="1"/>
        <v>1.04847072969114</v>
      </c>
      <c r="AE8" s="100"/>
      <c r="AF8" s="87"/>
      <c r="AG8" s="87"/>
      <c r="AH8" s="87"/>
    </row>
    <row r="9" spans="1:34" ht="20.100000000000001" customHeight="1" x14ac:dyDescent="0.3">
      <c r="A9" s="59" t="s">
        <v>11</v>
      </c>
      <c r="B9" s="88"/>
      <c r="C9" s="61">
        <f t="shared" ref="C9:Y9" si="4">SUM(C7:C8)</f>
        <v>0.58000000000000007</v>
      </c>
      <c r="D9" s="89">
        <f t="shared" si="4"/>
        <v>1.72</v>
      </c>
      <c r="E9" s="90">
        <f t="shared" si="4"/>
        <v>1.98</v>
      </c>
      <c r="F9" s="90">
        <f t="shared" si="4"/>
        <v>3.6599999999999997</v>
      </c>
      <c r="G9" s="101">
        <f t="shared" si="4"/>
        <v>5.43</v>
      </c>
      <c r="H9" s="102">
        <f t="shared" si="4"/>
        <v>6.72</v>
      </c>
      <c r="I9" s="103">
        <f t="shared" si="4"/>
        <v>8.32</v>
      </c>
      <c r="J9" s="103">
        <f t="shared" si="4"/>
        <v>9.9949999999999992</v>
      </c>
      <c r="K9" s="103">
        <f t="shared" si="4"/>
        <v>11.846</v>
      </c>
      <c r="L9" s="103">
        <f t="shared" si="4"/>
        <v>14.402999999999999</v>
      </c>
      <c r="M9" s="103">
        <f t="shared" si="4"/>
        <v>16.965</v>
      </c>
      <c r="N9" s="103">
        <f t="shared" si="4"/>
        <v>16.96</v>
      </c>
      <c r="O9" s="103">
        <f t="shared" si="4"/>
        <v>18.619</v>
      </c>
      <c r="P9" s="103">
        <f t="shared" si="4"/>
        <v>19.597999999999999</v>
      </c>
      <c r="Q9" s="103">
        <f t="shared" si="4"/>
        <v>22.07</v>
      </c>
      <c r="R9" s="103">
        <f t="shared" si="4"/>
        <v>21.184000000000001</v>
      </c>
      <c r="S9" s="103">
        <f t="shared" si="4"/>
        <v>22.96</v>
      </c>
      <c r="T9" s="103">
        <f t="shared" si="4"/>
        <v>22.925000000000001</v>
      </c>
      <c r="U9" s="103">
        <f t="shared" si="4"/>
        <v>25.613</v>
      </c>
      <c r="V9" s="92">
        <f t="shared" si="4"/>
        <v>25.599</v>
      </c>
      <c r="W9" s="92">
        <f t="shared" si="4"/>
        <v>26.757999999999999</v>
      </c>
      <c r="X9" s="92">
        <f t="shared" si="4"/>
        <v>27.384</v>
      </c>
      <c r="Y9" s="92">
        <f t="shared" si="4"/>
        <v>34.064999999999998</v>
      </c>
      <c r="Z9" s="92">
        <f>SUM(Z7:Z8)</f>
        <v>32.397999999999996</v>
      </c>
      <c r="AA9" s="92">
        <f>SUM(AA7:AA8)</f>
        <v>37.465000000000003</v>
      </c>
      <c r="AB9" s="92">
        <f>SUM(AB7:AB8)</f>
        <v>43.830999999999996</v>
      </c>
      <c r="AC9" s="72">
        <f t="shared" si="1"/>
        <v>1.1699185906846388</v>
      </c>
      <c r="AE9" s="100"/>
      <c r="AF9" s="87"/>
      <c r="AG9" s="87"/>
      <c r="AH9" s="87"/>
    </row>
    <row r="10" spans="1:34" ht="16.149999999999999" customHeight="1" x14ac:dyDescent="0.3">
      <c r="A10" s="52" t="s">
        <v>14</v>
      </c>
      <c r="B10" s="93">
        <v>29.606999999999999</v>
      </c>
      <c r="C10" s="54">
        <v>0.35</v>
      </c>
      <c r="D10" s="94">
        <v>0.62</v>
      </c>
      <c r="E10" s="95">
        <v>0.64</v>
      </c>
      <c r="F10" s="95">
        <v>1</v>
      </c>
      <c r="G10" s="82">
        <v>1.71</v>
      </c>
      <c r="H10" s="94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72">
        <f t="shared" si="1"/>
        <v>1.1032531824611032</v>
      </c>
      <c r="AE10" s="100"/>
      <c r="AF10" s="87"/>
    </row>
    <row r="11" spans="1:34" ht="20.100000000000001" customHeight="1" x14ac:dyDescent="0.3">
      <c r="A11" s="59" t="s">
        <v>11</v>
      </c>
      <c r="B11" s="88"/>
      <c r="C11" s="61">
        <f t="shared" ref="C11:Y11" si="5">SUM(C9:C10)</f>
        <v>0.93</v>
      </c>
      <c r="D11" s="89">
        <f t="shared" si="5"/>
        <v>2.34</v>
      </c>
      <c r="E11" s="90">
        <f t="shared" si="5"/>
        <v>2.62</v>
      </c>
      <c r="F11" s="90">
        <f t="shared" si="5"/>
        <v>4.66</v>
      </c>
      <c r="G11" s="91">
        <f t="shared" si="5"/>
        <v>7.14</v>
      </c>
      <c r="H11" s="89">
        <f t="shared" si="5"/>
        <v>8.9699999999999989</v>
      </c>
      <c r="I11" s="92">
        <f t="shared" si="5"/>
        <v>11.18</v>
      </c>
      <c r="J11" s="92">
        <f t="shared" si="5"/>
        <v>13.584999999999999</v>
      </c>
      <c r="K11" s="92">
        <f t="shared" si="5"/>
        <v>15.920999999999999</v>
      </c>
      <c r="L11" s="92">
        <f t="shared" si="5"/>
        <v>19.529999999999998</v>
      </c>
      <c r="M11" s="92">
        <f t="shared" si="5"/>
        <v>22.783000000000001</v>
      </c>
      <c r="N11" s="92">
        <f t="shared" si="5"/>
        <v>22.89</v>
      </c>
      <c r="O11" s="92">
        <f t="shared" si="5"/>
        <v>24.556000000000001</v>
      </c>
      <c r="P11" s="92">
        <f t="shared" si="5"/>
        <v>26.041999999999998</v>
      </c>
      <c r="Q11" s="92">
        <f t="shared" si="5"/>
        <v>29.379000000000001</v>
      </c>
      <c r="R11" s="92">
        <f t="shared" si="5"/>
        <v>28.853000000000002</v>
      </c>
      <c r="S11" s="103">
        <f t="shared" si="5"/>
        <v>31.004000000000001</v>
      </c>
      <c r="T11" s="103">
        <f t="shared" si="5"/>
        <v>30.57</v>
      </c>
      <c r="U11" s="103">
        <f t="shared" si="5"/>
        <v>34.061999999999998</v>
      </c>
      <c r="V11" s="92">
        <f t="shared" si="5"/>
        <v>34.515000000000001</v>
      </c>
      <c r="W11" s="92">
        <f t="shared" si="5"/>
        <v>35.226999999999997</v>
      </c>
      <c r="X11" s="92">
        <f t="shared" si="5"/>
        <v>37.424999999999997</v>
      </c>
      <c r="Y11" s="92">
        <f t="shared" si="5"/>
        <v>43.835999999999999</v>
      </c>
      <c r="Z11" s="92">
        <f>SUM(Z9:Z10)</f>
        <v>42.978999999999999</v>
      </c>
      <c r="AA11" s="92">
        <f>SUM(AA9:AA10)</f>
        <v>49.484000000000002</v>
      </c>
      <c r="AB11" s="92">
        <f>SUM(AB9:AB10)</f>
        <v>57.090999999999994</v>
      </c>
      <c r="AC11" s="72">
        <f t="shared" si="1"/>
        <v>1.1537264570366177</v>
      </c>
      <c r="AE11" s="86"/>
      <c r="AF11" s="87"/>
    </row>
    <row r="12" spans="1:34" ht="16.149999999999999" customHeight="1" x14ac:dyDescent="0.3">
      <c r="A12" s="52" t="s">
        <v>15</v>
      </c>
      <c r="B12" s="93">
        <v>31.042999999999999</v>
      </c>
      <c r="C12" s="54">
        <v>0.45</v>
      </c>
      <c r="D12" s="94">
        <v>0.46</v>
      </c>
      <c r="E12" s="95">
        <v>0.79</v>
      </c>
      <c r="F12" s="95">
        <v>0.98</v>
      </c>
      <c r="G12" s="82">
        <v>1.42</v>
      </c>
      <c r="H12" s="94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72">
        <f t="shared" si="1"/>
        <v>1.0688899326757477</v>
      </c>
      <c r="AE12" s="100"/>
      <c r="AF12" s="87"/>
    </row>
    <row r="13" spans="1:34" ht="20.100000000000001" customHeight="1" x14ac:dyDescent="0.3">
      <c r="A13" s="59" t="s">
        <v>11</v>
      </c>
      <c r="B13" s="88"/>
      <c r="C13" s="61">
        <f t="shared" ref="C13:Z13" si="6">SUM(C11:C12)</f>
        <v>1.3800000000000001</v>
      </c>
      <c r="D13" s="89">
        <f t="shared" si="6"/>
        <v>2.8</v>
      </c>
      <c r="E13" s="90">
        <f t="shared" si="6"/>
        <v>3.41</v>
      </c>
      <c r="F13" s="90">
        <f t="shared" si="6"/>
        <v>5.6400000000000006</v>
      </c>
      <c r="G13" s="91">
        <f t="shared" si="6"/>
        <v>8.5599999999999987</v>
      </c>
      <c r="H13" s="89">
        <f t="shared" si="6"/>
        <v>10.959999999999999</v>
      </c>
      <c r="I13" s="89">
        <f t="shared" si="6"/>
        <v>14.18</v>
      </c>
      <c r="J13" s="92">
        <f t="shared" si="6"/>
        <v>17.344999999999999</v>
      </c>
      <c r="K13" s="92">
        <f t="shared" si="6"/>
        <v>20.055999999999997</v>
      </c>
      <c r="L13" s="92">
        <f t="shared" si="6"/>
        <v>24.340999999999998</v>
      </c>
      <c r="M13" s="92">
        <f t="shared" si="6"/>
        <v>27.833000000000002</v>
      </c>
      <c r="N13" s="92">
        <f t="shared" si="6"/>
        <v>28.65</v>
      </c>
      <c r="O13" s="92">
        <f t="shared" si="6"/>
        <v>30.889000000000003</v>
      </c>
      <c r="P13" s="92">
        <f t="shared" si="6"/>
        <v>32.680999999999997</v>
      </c>
      <c r="Q13" s="92">
        <f t="shared" si="6"/>
        <v>35.783000000000001</v>
      </c>
      <c r="R13" s="92">
        <f t="shared" si="6"/>
        <v>35.719000000000001</v>
      </c>
      <c r="S13" s="103">
        <f t="shared" si="6"/>
        <v>38.5</v>
      </c>
      <c r="T13" s="103">
        <f t="shared" si="6"/>
        <v>38.281999999999996</v>
      </c>
      <c r="U13" s="103">
        <f t="shared" si="6"/>
        <v>42.78</v>
      </c>
      <c r="V13" s="92">
        <f t="shared" si="6"/>
        <v>43.244</v>
      </c>
      <c r="W13" s="92">
        <f t="shared" si="6"/>
        <v>44.009</v>
      </c>
      <c r="X13" s="92">
        <f t="shared" si="6"/>
        <v>46.247</v>
      </c>
      <c r="Y13" s="92">
        <f t="shared" si="6"/>
        <v>54.000999999999998</v>
      </c>
      <c r="Z13" s="92">
        <f t="shared" si="6"/>
        <v>54.704000000000001</v>
      </c>
      <c r="AA13" s="92">
        <f>SUM(AA11:AA12)</f>
        <v>62.258000000000003</v>
      </c>
      <c r="AB13" s="92">
        <f>SUM(AB11:AB12)</f>
        <v>70.74499999999999</v>
      </c>
      <c r="AC13" s="72">
        <f t="shared" si="1"/>
        <v>1.1363198303832438</v>
      </c>
      <c r="AE13" s="86"/>
      <c r="AF13" s="87"/>
    </row>
    <row r="14" spans="1:34" ht="16.149999999999999" customHeight="1" x14ac:dyDescent="0.3">
      <c r="A14" s="52" t="s">
        <v>16</v>
      </c>
      <c r="B14" s="93">
        <v>29.597999999999999</v>
      </c>
      <c r="C14" s="54">
        <v>0.33</v>
      </c>
      <c r="D14" s="94">
        <v>0.4</v>
      </c>
      <c r="E14" s="95">
        <v>1.21</v>
      </c>
      <c r="F14" s="95">
        <v>1.23</v>
      </c>
      <c r="G14" s="82">
        <v>2.17</v>
      </c>
      <c r="H14" s="94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72">
        <f t="shared" si="1"/>
        <v>1.0965140478668054</v>
      </c>
      <c r="AE14" s="86"/>
      <c r="AF14" s="87"/>
    </row>
    <row r="15" spans="1:34" ht="20.100000000000001" customHeight="1" x14ac:dyDescent="0.3">
      <c r="A15" s="59" t="s">
        <v>11</v>
      </c>
      <c r="B15" s="88"/>
      <c r="C15" s="61">
        <f t="shared" ref="C15:Z15" si="7">SUM(C13:C14)</f>
        <v>1.7100000000000002</v>
      </c>
      <c r="D15" s="89">
        <f t="shared" si="7"/>
        <v>3.1999999999999997</v>
      </c>
      <c r="E15" s="90">
        <f t="shared" si="7"/>
        <v>4.62</v>
      </c>
      <c r="F15" s="90">
        <f t="shared" si="7"/>
        <v>6.870000000000001</v>
      </c>
      <c r="G15" s="91">
        <f t="shared" si="7"/>
        <v>10.729999999999999</v>
      </c>
      <c r="H15" s="89">
        <f t="shared" si="7"/>
        <v>13.259999999999998</v>
      </c>
      <c r="I15" s="89">
        <f t="shared" si="7"/>
        <v>18.18</v>
      </c>
      <c r="J15" s="92">
        <f t="shared" si="7"/>
        <v>21.125</v>
      </c>
      <c r="K15" s="92">
        <f t="shared" si="7"/>
        <v>23.991999999999997</v>
      </c>
      <c r="L15" s="92">
        <f t="shared" si="7"/>
        <v>29.759999999999998</v>
      </c>
      <c r="M15" s="92">
        <f t="shared" si="7"/>
        <v>33.456000000000003</v>
      </c>
      <c r="N15" s="92">
        <f t="shared" si="7"/>
        <v>34.79</v>
      </c>
      <c r="O15" s="92">
        <f t="shared" si="7"/>
        <v>37.931000000000004</v>
      </c>
      <c r="P15" s="92">
        <f t="shared" si="7"/>
        <v>40.822999999999993</v>
      </c>
      <c r="Q15" s="92">
        <f t="shared" si="7"/>
        <v>42.286999999999999</v>
      </c>
      <c r="R15" s="92">
        <f t="shared" si="7"/>
        <v>43.151000000000003</v>
      </c>
      <c r="S15" s="103">
        <f t="shared" si="7"/>
        <v>47.224000000000004</v>
      </c>
      <c r="T15" s="103">
        <f t="shared" si="7"/>
        <v>45.958999999999996</v>
      </c>
      <c r="U15" s="103">
        <f t="shared" si="7"/>
        <v>51.273000000000003</v>
      </c>
      <c r="V15" s="92">
        <f t="shared" si="7"/>
        <v>51.32</v>
      </c>
      <c r="W15" s="92">
        <f t="shared" si="7"/>
        <v>52.658999999999999</v>
      </c>
      <c r="X15" s="92">
        <f t="shared" si="7"/>
        <v>56.116999999999997</v>
      </c>
      <c r="Y15" s="92">
        <f t="shared" si="7"/>
        <v>65.146000000000001</v>
      </c>
      <c r="Z15" s="92">
        <f t="shared" si="7"/>
        <v>67.141000000000005</v>
      </c>
      <c r="AA15" s="92">
        <f>SUM(AA13:AA14)</f>
        <v>73.790000000000006</v>
      </c>
      <c r="AB15" s="92">
        <f>SUM(AB13:AB14)</f>
        <v>83.389999999999986</v>
      </c>
      <c r="AC15" s="72">
        <f t="shared" si="1"/>
        <v>1.1300989293942265</v>
      </c>
      <c r="AE15" s="86"/>
      <c r="AF15" s="87"/>
    </row>
    <row r="16" spans="1:34" ht="16.149999999999999" customHeight="1" x14ac:dyDescent="0.3">
      <c r="A16" s="52" t="s">
        <v>17</v>
      </c>
      <c r="B16" s="94">
        <v>30.734999999999999</v>
      </c>
      <c r="C16" s="54">
        <v>0.38</v>
      </c>
      <c r="D16" s="94">
        <v>0.33</v>
      </c>
      <c r="E16" s="95">
        <v>1.07</v>
      </c>
      <c r="F16" s="95">
        <v>1.36</v>
      </c>
      <c r="G16" s="82">
        <v>1.79</v>
      </c>
      <c r="H16" s="94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72">
        <f t="shared" si="1"/>
        <v>1.222374978518646</v>
      </c>
      <c r="AE16" s="86"/>
      <c r="AF16" s="87"/>
    </row>
    <row r="17" spans="1:35" ht="20.100000000000001" customHeight="1" x14ac:dyDescent="0.3">
      <c r="A17" s="59" t="s">
        <v>11</v>
      </c>
      <c r="B17" s="89">
        <f>SUM(B16)</f>
        <v>30.734999999999999</v>
      </c>
      <c r="C17" s="61">
        <f>SUM(C15:C16)</f>
        <v>2.0900000000000003</v>
      </c>
      <c r="D17" s="89">
        <f>SUM(D15:D16)</f>
        <v>3.53</v>
      </c>
      <c r="E17" s="90">
        <f>SUM(E15:E16)</f>
        <v>5.69</v>
      </c>
      <c r="F17" s="90">
        <f>0+(SUM(F15:F16))</f>
        <v>8.23</v>
      </c>
      <c r="G17" s="91">
        <f t="shared" ref="G17:Z17" si="8">SUM(G15:G16)</f>
        <v>12.52</v>
      </c>
      <c r="H17" s="89">
        <f t="shared" si="8"/>
        <v>15.579999999999998</v>
      </c>
      <c r="I17" s="89">
        <f t="shared" si="8"/>
        <v>21.25</v>
      </c>
      <c r="J17" s="92">
        <f t="shared" si="8"/>
        <v>24.495000000000001</v>
      </c>
      <c r="K17" s="92">
        <f t="shared" si="8"/>
        <v>28.401999999999997</v>
      </c>
      <c r="L17" s="92">
        <f t="shared" si="8"/>
        <v>35.439</v>
      </c>
      <c r="M17" s="92">
        <f t="shared" si="8"/>
        <v>38.944000000000003</v>
      </c>
      <c r="N17" s="92">
        <f t="shared" si="8"/>
        <v>40.36</v>
      </c>
      <c r="O17" s="92">
        <f t="shared" si="8"/>
        <v>43.563000000000002</v>
      </c>
      <c r="P17" s="92">
        <f t="shared" si="8"/>
        <v>46.984999999999992</v>
      </c>
      <c r="Q17" s="92">
        <f t="shared" si="8"/>
        <v>49.019999999999996</v>
      </c>
      <c r="R17" s="92">
        <f t="shared" si="8"/>
        <v>50.976000000000006</v>
      </c>
      <c r="S17" s="92">
        <f t="shared" si="8"/>
        <v>54.580000000000005</v>
      </c>
      <c r="T17" s="92">
        <f t="shared" si="8"/>
        <v>52.715199999999996</v>
      </c>
      <c r="U17" s="103">
        <f t="shared" si="8"/>
        <v>58.738</v>
      </c>
      <c r="V17" s="92">
        <f t="shared" si="8"/>
        <v>59.7</v>
      </c>
      <c r="W17" s="92">
        <f t="shared" si="8"/>
        <v>61.807000000000002</v>
      </c>
      <c r="X17" s="92">
        <f t="shared" si="8"/>
        <v>65.846999999999994</v>
      </c>
      <c r="Y17" s="92">
        <f t="shared" si="8"/>
        <v>74.533000000000001</v>
      </c>
      <c r="Z17" s="92">
        <f t="shared" si="8"/>
        <v>77.707999999999998</v>
      </c>
      <c r="AA17" s="92">
        <f>SUM(AA15:AA16)</f>
        <v>85.428000000000011</v>
      </c>
      <c r="AB17" s="92">
        <f>SUM(AB15:AB16)</f>
        <v>97.615999999999985</v>
      </c>
      <c r="AC17" s="72">
        <f t="shared" si="1"/>
        <v>1.1426698506344521</v>
      </c>
      <c r="AE17" s="86"/>
      <c r="AF17" s="87"/>
    </row>
    <row r="18" spans="1:35" ht="16.149999999999999" customHeight="1" x14ac:dyDescent="0.3">
      <c r="A18" s="52" t="s">
        <v>18</v>
      </c>
      <c r="B18" s="94">
        <v>30.13</v>
      </c>
      <c r="C18" s="54">
        <v>0.51</v>
      </c>
      <c r="D18" s="94">
        <v>0.45</v>
      </c>
      <c r="E18" s="95">
        <v>1.04</v>
      </c>
      <c r="F18" s="95">
        <v>1.21</v>
      </c>
      <c r="G18" s="82">
        <v>1.56</v>
      </c>
      <c r="H18" s="94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72">
        <f t="shared" si="1"/>
        <v>1.0402535657686214</v>
      </c>
      <c r="AE18" s="86"/>
      <c r="AF18" s="87"/>
      <c r="AG18" s="87"/>
      <c r="AH18" s="87"/>
    </row>
    <row r="19" spans="1:35" ht="20.100000000000001" customHeight="1" x14ac:dyDescent="0.3">
      <c r="A19" s="59" t="s">
        <v>11</v>
      </c>
      <c r="B19" s="89">
        <f>SUM(B17:B18)</f>
        <v>60.864999999999995</v>
      </c>
      <c r="C19" s="61">
        <f>SUM(C17:C18)</f>
        <v>2.6000000000000005</v>
      </c>
      <c r="D19" s="89">
        <f>SUM(D17:D18)</f>
        <v>3.98</v>
      </c>
      <c r="E19" s="90">
        <f>SUM(E17:E18)</f>
        <v>6.73</v>
      </c>
      <c r="F19" s="90">
        <f>0+(SUM(F17:F18))</f>
        <v>9.4400000000000013</v>
      </c>
      <c r="G19" s="91">
        <f t="shared" ref="G19:Y19" si="9">SUM(G17:G18)</f>
        <v>14.08</v>
      </c>
      <c r="H19" s="89">
        <f t="shared" si="9"/>
        <v>17.549999999999997</v>
      </c>
      <c r="I19" s="89">
        <f t="shared" si="9"/>
        <v>24.64</v>
      </c>
      <c r="J19" s="92">
        <f t="shared" si="9"/>
        <v>28.125</v>
      </c>
      <c r="K19" s="92">
        <f t="shared" si="9"/>
        <v>32.580999999999996</v>
      </c>
      <c r="L19" s="92">
        <f t="shared" si="9"/>
        <v>39.900999999999996</v>
      </c>
      <c r="M19" s="92">
        <f t="shared" si="9"/>
        <v>43.575541000000001</v>
      </c>
      <c r="N19" s="92">
        <f t="shared" si="9"/>
        <v>46.61</v>
      </c>
      <c r="O19" s="92">
        <f t="shared" si="9"/>
        <v>49.128</v>
      </c>
      <c r="P19" s="92">
        <f t="shared" si="9"/>
        <v>54.045999999999992</v>
      </c>
      <c r="Q19" s="92">
        <f t="shared" si="9"/>
        <v>55.334999999999994</v>
      </c>
      <c r="R19" s="92">
        <f t="shared" si="9"/>
        <v>57.652000000000008</v>
      </c>
      <c r="S19" s="92">
        <f t="shared" si="9"/>
        <v>62.045000000000002</v>
      </c>
      <c r="T19" s="92">
        <f t="shared" si="9"/>
        <v>59.756199999999993</v>
      </c>
      <c r="U19" s="103">
        <f t="shared" si="9"/>
        <v>67.427999999999997</v>
      </c>
      <c r="V19" s="92">
        <f t="shared" si="9"/>
        <v>67.561000000000007</v>
      </c>
      <c r="W19" s="92">
        <f t="shared" si="9"/>
        <v>69.644000000000005</v>
      </c>
      <c r="X19" s="92">
        <f t="shared" si="9"/>
        <v>74.85199999999999</v>
      </c>
      <c r="Y19" s="92">
        <f t="shared" si="9"/>
        <v>84.200999999999993</v>
      </c>
      <c r="Z19" s="92">
        <f>SUM(Z17:Z18)</f>
        <v>89.084000000000003</v>
      </c>
      <c r="AA19" s="92">
        <f>SUM(AA17:AA18)</f>
        <v>98.048000000000016</v>
      </c>
      <c r="AB19" s="92">
        <f>SUM(AB17:AB18)</f>
        <v>110.74399999999999</v>
      </c>
      <c r="AC19" s="72">
        <f t="shared" si="1"/>
        <v>1.1294875979112269</v>
      </c>
      <c r="AE19" s="86"/>
      <c r="AF19" s="87"/>
      <c r="AG19" s="87"/>
      <c r="AH19" s="87"/>
      <c r="AI19" s="25"/>
    </row>
    <row r="20" spans="1:35" ht="16.149999999999999" customHeight="1" x14ac:dyDescent="0.3">
      <c r="A20" s="52" t="s">
        <v>19</v>
      </c>
      <c r="B20" s="94">
        <v>28.919</v>
      </c>
      <c r="C20" s="54">
        <v>0.32</v>
      </c>
      <c r="D20" s="94">
        <v>0.42</v>
      </c>
      <c r="E20" s="95">
        <v>1.04</v>
      </c>
      <c r="F20" s="95">
        <v>1.48</v>
      </c>
      <c r="G20" s="82">
        <v>2.46</v>
      </c>
      <c r="H20" s="94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72">
        <f t="shared" si="1"/>
        <v>1.0796331608099519</v>
      </c>
      <c r="AE20" s="86"/>
      <c r="AF20" s="87"/>
      <c r="AG20" s="87"/>
      <c r="AH20" s="87"/>
    </row>
    <row r="21" spans="1:35" ht="20.100000000000001" customHeight="1" x14ac:dyDescent="0.3">
      <c r="A21" s="59" t="s">
        <v>11</v>
      </c>
      <c r="B21" s="89">
        <f t="shared" ref="B21:Y21" si="10">SUM(B19:B20)</f>
        <v>89.783999999999992</v>
      </c>
      <c r="C21" s="61">
        <f t="shared" si="10"/>
        <v>2.9200000000000004</v>
      </c>
      <c r="D21" s="89">
        <f t="shared" si="10"/>
        <v>4.4000000000000004</v>
      </c>
      <c r="E21" s="90">
        <f t="shared" si="10"/>
        <v>7.7700000000000005</v>
      </c>
      <c r="F21" s="90">
        <f t="shared" si="10"/>
        <v>10.920000000000002</v>
      </c>
      <c r="G21" s="91">
        <f t="shared" si="10"/>
        <v>16.54</v>
      </c>
      <c r="H21" s="89">
        <f t="shared" si="10"/>
        <v>19.509999999999998</v>
      </c>
      <c r="I21" s="89">
        <f t="shared" si="10"/>
        <v>27.78</v>
      </c>
      <c r="J21" s="92">
        <f t="shared" si="10"/>
        <v>31.555</v>
      </c>
      <c r="K21" s="92">
        <f t="shared" si="10"/>
        <v>36.428999999999995</v>
      </c>
      <c r="L21" s="92">
        <f t="shared" si="10"/>
        <v>44.405999999999999</v>
      </c>
      <c r="M21" s="92">
        <f t="shared" si="10"/>
        <v>47.805541000000005</v>
      </c>
      <c r="N21" s="92">
        <f t="shared" si="10"/>
        <v>52.83</v>
      </c>
      <c r="O21" s="92">
        <f t="shared" si="10"/>
        <v>54.383000000000003</v>
      </c>
      <c r="P21" s="92">
        <f t="shared" si="10"/>
        <v>59.54999999999999</v>
      </c>
      <c r="Q21" s="92">
        <f t="shared" si="10"/>
        <v>61.505999999999993</v>
      </c>
      <c r="R21" s="92">
        <f t="shared" si="10"/>
        <v>63.737000000000009</v>
      </c>
      <c r="S21" s="92">
        <f t="shared" si="10"/>
        <v>70.143000000000001</v>
      </c>
      <c r="T21" s="92">
        <f t="shared" si="10"/>
        <v>66.476199999999992</v>
      </c>
      <c r="U21" s="103">
        <f t="shared" si="10"/>
        <v>74.619</v>
      </c>
      <c r="V21" s="92">
        <f t="shared" si="10"/>
        <v>75.359000000000009</v>
      </c>
      <c r="W21" s="92">
        <f t="shared" si="10"/>
        <v>77.568000000000012</v>
      </c>
      <c r="X21" s="92">
        <f t="shared" si="10"/>
        <v>83.768999999999991</v>
      </c>
      <c r="Y21" s="92">
        <f t="shared" si="10"/>
        <v>93.501999999999995</v>
      </c>
      <c r="Z21" s="92">
        <f>SUM(Z19:Z20)</f>
        <v>99.653999999999996</v>
      </c>
      <c r="AA21" s="92">
        <f>SUM(AA19:AA20)</f>
        <v>109.06100000000002</v>
      </c>
      <c r="AB21" s="92">
        <f>SUM(AB19:AB20)</f>
        <v>122.63399999999999</v>
      </c>
      <c r="AC21" s="72">
        <f t="shared" si="1"/>
        <v>1.124453287609686</v>
      </c>
      <c r="AE21" s="86"/>
      <c r="AF21" s="87"/>
      <c r="AG21" s="87"/>
      <c r="AH21" s="87"/>
    </row>
    <row r="22" spans="1:35" ht="16.149999999999999" customHeight="1" x14ac:dyDescent="0.3">
      <c r="A22" s="52" t="s">
        <v>20</v>
      </c>
      <c r="B22" s="94">
        <v>31.588000000000001</v>
      </c>
      <c r="C22" s="54">
        <v>0.27</v>
      </c>
      <c r="D22" s="94">
        <v>0.37</v>
      </c>
      <c r="E22" s="95">
        <v>0.68</v>
      </c>
      <c r="F22" s="95">
        <v>1.54</v>
      </c>
      <c r="G22" s="82">
        <v>1.99</v>
      </c>
      <c r="H22" s="94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72">
        <f t="shared" si="1"/>
        <v>1.0219669777458722</v>
      </c>
      <c r="AE22" s="86"/>
      <c r="AF22" s="87"/>
      <c r="AG22" s="87"/>
      <c r="AH22" s="87"/>
    </row>
    <row r="23" spans="1:35" ht="20.100000000000001" customHeight="1" x14ac:dyDescent="0.3">
      <c r="A23" s="59" t="s">
        <v>11</v>
      </c>
      <c r="B23" s="89">
        <f t="shared" ref="B23:Y23" si="11">SUM(B21:B22)</f>
        <v>121.37199999999999</v>
      </c>
      <c r="C23" s="61">
        <f t="shared" si="11"/>
        <v>3.1900000000000004</v>
      </c>
      <c r="D23" s="89">
        <f t="shared" si="11"/>
        <v>4.7700000000000005</v>
      </c>
      <c r="E23" s="90">
        <f t="shared" si="11"/>
        <v>8.4500000000000011</v>
      </c>
      <c r="F23" s="90">
        <f t="shared" si="11"/>
        <v>12.46</v>
      </c>
      <c r="G23" s="91">
        <f t="shared" si="11"/>
        <v>18.529999999999998</v>
      </c>
      <c r="H23" s="89">
        <f t="shared" si="11"/>
        <v>21.38</v>
      </c>
      <c r="I23" s="89">
        <f t="shared" si="11"/>
        <v>31.187000000000001</v>
      </c>
      <c r="J23" s="89">
        <f t="shared" si="11"/>
        <v>35.454999999999998</v>
      </c>
      <c r="K23" s="89">
        <f t="shared" si="11"/>
        <v>41.252999999999993</v>
      </c>
      <c r="L23" s="89">
        <f t="shared" si="11"/>
        <v>49.646999999999998</v>
      </c>
      <c r="M23" s="89">
        <f t="shared" si="11"/>
        <v>52.225541000000007</v>
      </c>
      <c r="N23" s="89">
        <f t="shared" si="11"/>
        <v>58.04</v>
      </c>
      <c r="O23" s="89">
        <f t="shared" si="11"/>
        <v>59.945</v>
      </c>
      <c r="P23" s="89">
        <f t="shared" si="11"/>
        <v>66.395999999999987</v>
      </c>
      <c r="Q23" s="89">
        <f t="shared" si="11"/>
        <v>69.083999999999989</v>
      </c>
      <c r="R23" s="89">
        <f t="shared" si="11"/>
        <v>70.211000000000013</v>
      </c>
      <c r="S23" s="89">
        <f t="shared" si="11"/>
        <v>77.304000000000002</v>
      </c>
      <c r="T23" s="89">
        <f t="shared" si="11"/>
        <v>73.339199999999991</v>
      </c>
      <c r="U23" s="103">
        <f t="shared" si="11"/>
        <v>83.301999999999992</v>
      </c>
      <c r="V23" s="92">
        <f t="shared" si="11"/>
        <v>83.656000000000006</v>
      </c>
      <c r="W23" s="92">
        <f t="shared" si="11"/>
        <v>85.996000000000009</v>
      </c>
      <c r="X23" s="92">
        <f t="shared" si="11"/>
        <v>92.8</v>
      </c>
      <c r="Y23" s="92">
        <f t="shared" si="11"/>
        <v>103.09099999999999</v>
      </c>
      <c r="Z23" s="92">
        <f>SUM(Z21:Z22)</f>
        <v>111.39399999999999</v>
      </c>
      <c r="AA23" s="92">
        <f>SUM(AA21:AA22)</f>
        <v>122.99100000000001</v>
      </c>
      <c r="AB23" s="92">
        <f>SUM(AB21:AB22)</f>
        <v>136.86999999999998</v>
      </c>
      <c r="AC23" s="72">
        <f t="shared" si="1"/>
        <v>1.1128456553731572</v>
      </c>
      <c r="AE23" s="86"/>
      <c r="AF23" s="104"/>
      <c r="AG23" s="87"/>
      <c r="AH23" s="87"/>
    </row>
    <row r="24" spans="1:35" ht="16.149999999999999" customHeight="1" x14ac:dyDescent="0.3">
      <c r="A24" s="52" t="s">
        <v>21</v>
      </c>
      <c r="B24" s="94">
        <v>30.951000000000001</v>
      </c>
      <c r="C24" s="54">
        <v>0.42</v>
      </c>
      <c r="D24" s="94">
        <v>0.46</v>
      </c>
      <c r="E24" s="95">
        <v>0.63</v>
      </c>
      <c r="F24" s="95">
        <v>1.31</v>
      </c>
      <c r="G24" s="82">
        <v>2.15</v>
      </c>
      <c r="H24" s="94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72">
        <f t="shared" si="1"/>
        <v>1.0318008489819412</v>
      </c>
      <c r="AE24" s="86"/>
      <c r="AF24" s="87"/>
      <c r="AG24" s="87"/>
      <c r="AH24" s="87"/>
    </row>
    <row r="25" spans="1:35" ht="20.100000000000001" customHeight="1" x14ac:dyDescent="0.3">
      <c r="A25" s="59" t="s">
        <v>11</v>
      </c>
      <c r="B25" s="89">
        <f t="shared" ref="B25:Y25" si="12">SUM(B23:B24)</f>
        <v>152.32299999999998</v>
      </c>
      <c r="C25" s="61">
        <f t="shared" si="12"/>
        <v>3.6100000000000003</v>
      </c>
      <c r="D25" s="89">
        <f t="shared" si="12"/>
        <v>5.23</v>
      </c>
      <c r="E25" s="90">
        <f t="shared" si="12"/>
        <v>9.0800000000000018</v>
      </c>
      <c r="F25" s="90">
        <f t="shared" si="12"/>
        <v>13.770000000000001</v>
      </c>
      <c r="G25" s="91">
        <f t="shared" si="12"/>
        <v>20.679999999999996</v>
      </c>
      <c r="H25" s="89">
        <f t="shared" si="12"/>
        <v>23.529999999999998</v>
      </c>
      <c r="I25" s="89">
        <f t="shared" si="12"/>
        <v>34.567999999999998</v>
      </c>
      <c r="J25" s="89">
        <f t="shared" si="12"/>
        <v>39.354999999999997</v>
      </c>
      <c r="K25" s="89">
        <f t="shared" si="12"/>
        <v>45.291999999999994</v>
      </c>
      <c r="L25" s="89">
        <f t="shared" si="12"/>
        <v>54.128</v>
      </c>
      <c r="M25" s="89">
        <f t="shared" si="12"/>
        <v>57.755541000000008</v>
      </c>
      <c r="N25" s="89">
        <f t="shared" si="12"/>
        <v>64.86</v>
      </c>
      <c r="O25" s="89">
        <f t="shared" si="12"/>
        <v>66.546999999999997</v>
      </c>
      <c r="P25" s="89">
        <f t="shared" si="12"/>
        <v>73.337999999999994</v>
      </c>
      <c r="Q25" s="89">
        <f t="shared" si="12"/>
        <v>75.453999999999994</v>
      </c>
      <c r="R25" s="89">
        <f t="shared" si="12"/>
        <v>77.129000000000019</v>
      </c>
      <c r="S25" s="89">
        <f t="shared" si="12"/>
        <v>84.486999999999995</v>
      </c>
      <c r="T25" s="89">
        <f t="shared" si="12"/>
        <v>80.784199999999998</v>
      </c>
      <c r="U25" s="103">
        <f t="shared" si="12"/>
        <v>91.60199999999999</v>
      </c>
      <c r="V25" s="103">
        <f t="shared" si="12"/>
        <v>91.568000000000012</v>
      </c>
      <c r="W25" s="103">
        <f t="shared" si="12"/>
        <v>93.366000000000014</v>
      </c>
      <c r="X25" s="103">
        <f t="shared" si="12"/>
        <v>102.19499999999999</v>
      </c>
      <c r="Y25" s="103">
        <f t="shared" si="12"/>
        <v>114.149</v>
      </c>
      <c r="Z25" s="103">
        <f>SUM(Z23:Z24)</f>
        <v>123.85999999999999</v>
      </c>
      <c r="AA25" s="103">
        <f>SUM(AA23:AA24)</f>
        <v>136.89000000000001</v>
      </c>
      <c r="AB25" s="103">
        <f>SUM(AB23:AB24)</f>
        <v>151.21099999999998</v>
      </c>
      <c r="AC25" s="72">
        <f t="shared" si="1"/>
        <v>1.1046168456424865</v>
      </c>
      <c r="AE25" s="86"/>
      <c r="AF25" s="87"/>
      <c r="AG25" s="87"/>
      <c r="AH25" s="87"/>
    </row>
    <row r="26" spans="1:35" ht="16.149999999999999" customHeight="1" x14ac:dyDescent="0.3">
      <c r="A26" s="67" t="s">
        <v>22</v>
      </c>
      <c r="B26" s="105">
        <v>33.200000000000003</v>
      </c>
      <c r="C26" s="68">
        <v>0.45</v>
      </c>
      <c r="D26" s="105">
        <v>0.49</v>
      </c>
      <c r="E26" s="106">
        <v>0.86</v>
      </c>
      <c r="F26" s="106">
        <v>1.68</v>
      </c>
      <c r="G26" s="68">
        <v>2.16</v>
      </c>
      <c r="H26" s="105">
        <v>2.4300000000000002</v>
      </c>
      <c r="I26" s="107">
        <v>3.427</v>
      </c>
      <c r="J26" s="107">
        <v>4.1920000000000002</v>
      </c>
      <c r="K26" s="107">
        <v>5.6070000000000002</v>
      </c>
      <c r="L26" s="107">
        <v>5.5670000000000002</v>
      </c>
      <c r="M26" s="107">
        <v>5.9240000000000004</v>
      </c>
      <c r="N26" s="107">
        <v>6.83</v>
      </c>
      <c r="O26" s="107">
        <v>6.48</v>
      </c>
      <c r="P26" s="107">
        <v>8.2639999999999993</v>
      </c>
      <c r="Q26" s="107">
        <v>7.7279999999999998</v>
      </c>
      <c r="R26" s="107">
        <v>7.9560000000000004</v>
      </c>
      <c r="S26" s="107">
        <v>7.9009999999999998</v>
      </c>
      <c r="T26" s="107">
        <v>7.7530000000000001</v>
      </c>
      <c r="U26" s="107">
        <v>7.524</v>
      </c>
      <c r="V26" s="107">
        <v>9.3030000000000008</v>
      </c>
      <c r="W26" s="107">
        <v>9.9410000000000007</v>
      </c>
      <c r="X26" s="107">
        <v>11.965999999999999</v>
      </c>
      <c r="Y26" s="107">
        <v>11.411</v>
      </c>
      <c r="Z26" s="107">
        <v>11.647</v>
      </c>
      <c r="AA26" s="107">
        <v>12.798999999999999</v>
      </c>
      <c r="AB26" s="107">
        <v>16.576000000000001</v>
      </c>
      <c r="AC26" s="72">
        <f t="shared" si="1"/>
        <v>1.2951011797796703</v>
      </c>
      <c r="AE26" s="86"/>
      <c r="AF26" s="87"/>
      <c r="AG26" s="87"/>
      <c r="AH26" s="87"/>
    </row>
    <row r="27" spans="1:35" ht="24.95" customHeight="1" x14ac:dyDescent="0.3">
      <c r="A27" s="59" t="s">
        <v>23</v>
      </c>
      <c r="B27" s="61">
        <f t="shared" ref="B27:G27" si="13">SUM(B25:B26)</f>
        <v>185.52299999999997</v>
      </c>
      <c r="C27" s="89">
        <f t="shared" si="13"/>
        <v>4.0600000000000005</v>
      </c>
      <c r="D27" s="91">
        <f t="shared" si="13"/>
        <v>5.7200000000000006</v>
      </c>
      <c r="E27" s="89">
        <f t="shared" si="13"/>
        <v>9.9400000000000013</v>
      </c>
      <c r="F27" s="108">
        <f t="shared" si="13"/>
        <v>15.450000000000001</v>
      </c>
      <c r="G27" s="109">
        <f t="shared" si="13"/>
        <v>22.839999999999996</v>
      </c>
      <c r="H27" s="89">
        <f t="shared" ref="H27:AB27" si="14">H4+H6+H8+H10+H12+H14+H16+H18+H20+H22+H24+H26</f>
        <v>25.959999999999997</v>
      </c>
      <c r="I27" s="89">
        <f t="shared" si="14"/>
        <v>37.994999999999997</v>
      </c>
      <c r="J27" s="89">
        <f t="shared" si="14"/>
        <v>43.546999999999997</v>
      </c>
      <c r="K27" s="89">
        <f t="shared" si="14"/>
        <v>50.898999999999994</v>
      </c>
      <c r="L27" s="89">
        <f t="shared" si="14"/>
        <v>59.695</v>
      </c>
      <c r="M27" s="89">
        <f t="shared" si="14"/>
        <v>63.679541000000008</v>
      </c>
      <c r="N27" s="89">
        <f t="shared" si="14"/>
        <v>71.69</v>
      </c>
      <c r="O27" s="89">
        <f t="shared" si="14"/>
        <v>73.027000000000001</v>
      </c>
      <c r="P27" s="89">
        <f t="shared" si="14"/>
        <v>81.60199999999999</v>
      </c>
      <c r="Q27" s="89">
        <f t="shared" si="14"/>
        <v>83.181999999999988</v>
      </c>
      <c r="R27" s="89">
        <f t="shared" si="14"/>
        <v>85.085000000000022</v>
      </c>
      <c r="S27" s="89">
        <f t="shared" si="14"/>
        <v>92.387999999999991</v>
      </c>
      <c r="T27" s="89">
        <f t="shared" si="14"/>
        <v>88.537199999999999</v>
      </c>
      <c r="U27" s="89">
        <f t="shared" si="14"/>
        <v>99.125999999999991</v>
      </c>
      <c r="V27" s="89">
        <f t="shared" si="14"/>
        <v>100.87100000000001</v>
      </c>
      <c r="W27" s="89">
        <f t="shared" si="14"/>
        <v>103.30700000000002</v>
      </c>
      <c r="X27" s="89">
        <f t="shared" si="14"/>
        <v>114.16099999999999</v>
      </c>
      <c r="Y27" s="89">
        <f t="shared" si="14"/>
        <v>125.56</v>
      </c>
      <c r="Z27" s="89">
        <f t="shared" si="14"/>
        <v>135.50699999999998</v>
      </c>
      <c r="AA27" s="89">
        <f t="shared" si="14"/>
        <v>149.68900000000002</v>
      </c>
      <c r="AB27" s="89">
        <f t="shared" si="14"/>
        <v>167.78699999999998</v>
      </c>
      <c r="AC27" s="72"/>
      <c r="AE27" s="25"/>
      <c r="AF27" s="87"/>
      <c r="AG27" s="87"/>
      <c r="AH27" s="87"/>
    </row>
    <row r="28" spans="1:35" ht="16.5" x14ac:dyDescent="0.3">
      <c r="A28" s="73"/>
      <c r="B28" s="74"/>
      <c r="C28" s="74"/>
      <c r="D28" s="72">
        <f t="shared" ref="D28:AB28" si="15">SUM(D27/C27)</f>
        <v>1.4088669950738917</v>
      </c>
      <c r="E28" s="72">
        <f t="shared" si="15"/>
        <v>1.7377622377622377</v>
      </c>
      <c r="F28" s="72">
        <f t="shared" si="15"/>
        <v>1.5543259557344062</v>
      </c>
      <c r="G28" s="72">
        <f t="shared" si="15"/>
        <v>1.4783171521035596</v>
      </c>
      <c r="H28" s="72">
        <f t="shared" si="15"/>
        <v>1.1366024518388793</v>
      </c>
      <c r="I28" s="72">
        <f t="shared" si="15"/>
        <v>1.4635978428351311</v>
      </c>
      <c r="J28" s="72">
        <f t="shared" si="15"/>
        <v>1.1461244900644822</v>
      </c>
      <c r="K28" s="72">
        <f t="shared" si="15"/>
        <v>1.168829081222587</v>
      </c>
      <c r="L28" s="72">
        <f t="shared" si="15"/>
        <v>1.1728128253993204</v>
      </c>
      <c r="M28" s="72">
        <f t="shared" si="15"/>
        <v>1.0667483206298687</v>
      </c>
      <c r="N28" s="72">
        <f t="shared" si="15"/>
        <v>1.1257932905012615</v>
      </c>
      <c r="O28" s="72">
        <f t="shared" si="15"/>
        <v>1.0186497419444833</v>
      </c>
      <c r="P28" s="72">
        <f t="shared" si="15"/>
        <v>1.1174223232503044</v>
      </c>
      <c r="Q28" s="72">
        <f t="shared" si="15"/>
        <v>1.0193622705325849</v>
      </c>
      <c r="R28" s="72">
        <f t="shared" si="15"/>
        <v>1.0228775456228516</v>
      </c>
      <c r="S28" s="72">
        <f t="shared" si="15"/>
        <v>1.0858318152435795</v>
      </c>
      <c r="T28" s="72">
        <f t="shared" si="15"/>
        <v>0.95831926224184971</v>
      </c>
      <c r="U28" s="72">
        <f t="shared" si="15"/>
        <v>1.1195971862674672</v>
      </c>
      <c r="V28" s="72">
        <f t="shared" si="15"/>
        <v>1.0176038577164419</v>
      </c>
      <c r="W28" s="72">
        <f t="shared" si="15"/>
        <v>1.0241496564919552</v>
      </c>
      <c r="X28" s="72">
        <f t="shared" si="15"/>
        <v>1.1050654844299028</v>
      </c>
      <c r="Y28" s="72">
        <f t="shared" si="15"/>
        <v>1.0998502115433468</v>
      </c>
      <c r="Z28" s="72">
        <f t="shared" si="15"/>
        <v>1.0792210895189549</v>
      </c>
      <c r="AA28" s="72">
        <f t="shared" si="15"/>
        <v>1.104658799914396</v>
      </c>
      <c r="AB28" s="72">
        <f t="shared" si="15"/>
        <v>1.1209040076425119</v>
      </c>
      <c r="AC28" s="72"/>
      <c r="AH28" s="25"/>
    </row>
    <row r="29" spans="1:35" ht="16.5" x14ac:dyDescent="0.3">
      <c r="A29" s="110" t="s">
        <v>29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G29" s="87"/>
      <c r="AH29" s="87"/>
    </row>
    <row r="40" spans="2:4" x14ac:dyDescent="0.2">
      <c r="B40" s="45"/>
      <c r="C40" s="45"/>
      <c r="D40" s="45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C1"/>
    <mergeCell ref="A2:AC2"/>
    <mergeCell ref="A29:AC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2020-02-29T04:04:10Z</dcterms:created>
  <dcterms:modified xsi:type="dcterms:W3CDTF">2020-02-29T04:04:32Z</dcterms:modified>
</cp:coreProperties>
</file>